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27555" windowHeight="10785" activeTab="3"/>
  </bookViews>
  <sheets>
    <sheet name="INO URA USLUGE" sheetId="5" r:id="rId1"/>
    <sheet name="INO URA ROBE" sheetId="8" r:id="rId2"/>
    <sheet name="PDV" sheetId="4" r:id="rId3"/>
    <sheet name="PDV S" sheetId="7" r:id="rId4"/>
    <sheet name="Uputa" sheetId="9" r:id="rId5"/>
  </sheets>
  <definedNames>
    <definedName name="_xlnm.Print_Area" localSheetId="1">'INO URA ROBE'!$A$1:$O$396</definedName>
    <definedName name="_xlnm.Print_Area" localSheetId="0">'INO URA USLUGE'!$A$1:$O$396</definedName>
    <definedName name="_xlnm.Print_Area" localSheetId="3">'PDV S'!$A$1:$H$549</definedName>
  </definedNames>
  <calcPr calcId="145621"/>
</workbook>
</file>

<file path=xl/calcChain.xml><?xml version="1.0" encoding="utf-8"?>
<calcChain xmlns="http://schemas.openxmlformats.org/spreadsheetml/2006/main">
  <c r="E625" i="4" l="1"/>
  <c r="E624" i="4"/>
  <c r="E623" i="4"/>
  <c r="E622" i="4"/>
  <c r="E621" i="4"/>
  <c r="E620" i="4"/>
  <c r="E571" i="4"/>
  <c r="E561" i="4" s="1"/>
  <c r="E593" i="4" s="1"/>
  <c r="E570" i="4"/>
  <c r="E569" i="4"/>
  <c r="E568" i="4"/>
  <c r="E567" i="4"/>
  <c r="E566" i="4"/>
  <c r="E517" i="4"/>
  <c r="E507" i="4" s="1"/>
  <c r="E539" i="4" s="1"/>
  <c r="E516" i="4"/>
  <c r="E515" i="4"/>
  <c r="E514" i="4"/>
  <c r="E513" i="4"/>
  <c r="E512" i="4"/>
  <c r="E463" i="4"/>
  <c r="D463" i="4" s="1"/>
  <c r="E462" i="4"/>
  <c r="D462" i="4" s="1"/>
  <c r="E461" i="4"/>
  <c r="E460" i="4"/>
  <c r="E459" i="4"/>
  <c r="D459" i="4" s="1"/>
  <c r="E458" i="4"/>
  <c r="E409" i="4"/>
  <c r="E408" i="4"/>
  <c r="D408" i="4" s="1"/>
  <c r="E407" i="4"/>
  <c r="E406" i="4"/>
  <c r="E405" i="4"/>
  <c r="D405" i="4" s="1"/>
  <c r="E404" i="4"/>
  <c r="D404" i="4" s="1"/>
  <c r="E355" i="4"/>
  <c r="E354" i="4"/>
  <c r="D354" i="4" s="1"/>
  <c r="E353" i="4"/>
  <c r="E352" i="4"/>
  <c r="D352" i="4" s="1"/>
  <c r="E351" i="4"/>
  <c r="E350" i="4"/>
  <c r="E301" i="4"/>
  <c r="E300" i="4"/>
  <c r="E299" i="4"/>
  <c r="E298" i="4"/>
  <c r="E297" i="4"/>
  <c r="D297" i="4" s="1"/>
  <c r="E296" i="4"/>
  <c r="E247" i="4"/>
  <c r="E246" i="4"/>
  <c r="D246" i="4" s="1"/>
  <c r="E245" i="4"/>
  <c r="D245" i="4" s="1"/>
  <c r="E244" i="4"/>
  <c r="D244" i="4" s="1"/>
  <c r="E243" i="4"/>
  <c r="E242" i="4"/>
  <c r="E193" i="4"/>
  <c r="E192" i="4"/>
  <c r="E191" i="4"/>
  <c r="E190" i="4"/>
  <c r="E189" i="4"/>
  <c r="E188" i="4"/>
  <c r="E139" i="4"/>
  <c r="E138" i="4"/>
  <c r="E137" i="4"/>
  <c r="E136" i="4"/>
  <c r="E135" i="4"/>
  <c r="E134" i="4"/>
  <c r="E85" i="4"/>
  <c r="D85" i="4" s="1"/>
  <c r="E84" i="4"/>
  <c r="D84" i="4" s="1"/>
  <c r="E83" i="4"/>
  <c r="E82" i="4"/>
  <c r="E81" i="4"/>
  <c r="D81" i="4" s="1"/>
  <c r="E80" i="4"/>
  <c r="G519" i="7"/>
  <c r="G535" i="7" s="1"/>
  <c r="E518" i="7"/>
  <c r="E535" i="7" s="1"/>
  <c r="G473" i="7"/>
  <c r="G489" i="7" s="1"/>
  <c r="E472" i="7"/>
  <c r="E489" i="7" s="1"/>
  <c r="G427" i="7"/>
  <c r="E426" i="7"/>
  <c r="E443" i="7" s="1"/>
  <c r="G381" i="7"/>
  <c r="G397" i="7" s="1"/>
  <c r="E334" i="7"/>
  <c r="E380" i="7"/>
  <c r="E397" i="7" s="1"/>
  <c r="G335" i="7"/>
  <c r="G289" i="7"/>
  <c r="E288" i="7"/>
  <c r="E305" i="7" s="1"/>
  <c r="G243" i="7"/>
  <c r="G259" i="7" s="1"/>
  <c r="E242" i="7"/>
  <c r="E259" i="7" s="1"/>
  <c r="G197" i="7"/>
  <c r="E196" i="7"/>
  <c r="G151" i="7"/>
  <c r="G167" i="7" s="1"/>
  <c r="E150" i="7"/>
  <c r="E167" i="7" s="1"/>
  <c r="G105" i="7"/>
  <c r="G121" i="7" s="1"/>
  <c r="E104" i="7"/>
  <c r="G59" i="7"/>
  <c r="G75" i="7" s="1"/>
  <c r="E58" i="7"/>
  <c r="E75" i="7" s="1"/>
  <c r="G510" i="7"/>
  <c r="G509" i="7"/>
  <c r="C509" i="7"/>
  <c r="H508" i="7"/>
  <c r="C508" i="7"/>
  <c r="G464" i="7"/>
  <c r="G463" i="7"/>
  <c r="C463" i="7"/>
  <c r="H462" i="7"/>
  <c r="C462" i="7"/>
  <c r="G443" i="7"/>
  <c r="G418" i="7"/>
  <c r="G417" i="7"/>
  <c r="C417" i="7"/>
  <c r="H416" i="7"/>
  <c r="C416" i="7"/>
  <c r="G372" i="7"/>
  <c r="G371" i="7"/>
  <c r="C371" i="7"/>
  <c r="H370" i="7"/>
  <c r="C370" i="7"/>
  <c r="G351" i="7"/>
  <c r="E351" i="7"/>
  <c r="G326" i="7"/>
  <c r="G325" i="7"/>
  <c r="C325" i="7"/>
  <c r="H324" i="7"/>
  <c r="C324" i="7"/>
  <c r="G305" i="7"/>
  <c r="G280" i="7"/>
  <c r="G279" i="7"/>
  <c r="C279" i="7"/>
  <c r="H278" i="7"/>
  <c r="C278" i="7"/>
  <c r="G234" i="7"/>
  <c r="G233" i="7"/>
  <c r="C233" i="7"/>
  <c r="H232" i="7"/>
  <c r="C232" i="7"/>
  <c r="G213" i="7"/>
  <c r="E213" i="7"/>
  <c r="G188" i="7"/>
  <c r="G187" i="7"/>
  <c r="C187" i="7"/>
  <c r="H186" i="7"/>
  <c r="C186" i="7"/>
  <c r="G142" i="7"/>
  <c r="G141" i="7"/>
  <c r="C141" i="7"/>
  <c r="H140" i="7"/>
  <c r="C140" i="7"/>
  <c r="E121" i="7"/>
  <c r="G96" i="7"/>
  <c r="G95" i="7"/>
  <c r="C95" i="7"/>
  <c r="H94" i="7"/>
  <c r="C94" i="7"/>
  <c r="C49" i="7"/>
  <c r="C48" i="7"/>
  <c r="G50" i="7"/>
  <c r="G13" i="7"/>
  <c r="G29" i="7" s="1"/>
  <c r="E12" i="7"/>
  <c r="E29" i="7" s="1"/>
  <c r="E29" i="4"/>
  <c r="E30" i="4"/>
  <c r="E31" i="4"/>
  <c r="D31" i="4" s="1"/>
  <c r="E26" i="4"/>
  <c r="E27" i="4"/>
  <c r="E28" i="4"/>
  <c r="J396" i="8"/>
  <c r="N394" i="8"/>
  <c r="M394" i="8"/>
  <c r="I394" i="8"/>
  <c r="K394" i="8" s="1"/>
  <c r="O394" i="8" s="1"/>
  <c r="CB393" i="8"/>
  <c r="CA393" i="8"/>
  <c r="N393" i="8"/>
  <c r="M393" i="8"/>
  <c r="I393" i="8"/>
  <c r="K393" i="8" s="1"/>
  <c r="O393" i="8" s="1"/>
  <c r="CB392" i="8"/>
  <c r="CA392" i="8"/>
  <c r="N392" i="8"/>
  <c r="M392" i="8"/>
  <c r="I392" i="8"/>
  <c r="K392" i="8" s="1"/>
  <c r="O392" i="8" s="1"/>
  <c r="CB391" i="8"/>
  <c r="N391" i="8"/>
  <c r="CA391" i="8" s="1"/>
  <c r="M391" i="8"/>
  <c r="I391" i="8"/>
  <c r="K391" i="8" s="1"/>
  <c r="O391" i="8" s="1"/>
  <c r="CB390" i="8"/>
  <c r="N390" i="8"/>
  <c r="CA390" i="8" s="1"/>
  <c r="M390" i="8"/>
  <c r="I390" i="8"/>
  <c r="K390" i="8" s="1"/>
  <c r="O390" i="8" s="1"/>
  <c r="CB389" i="8"/>
  <c r="CA389" i="8"/>
  <c r="N389" i="8"/>
  <c r="M389" i="8"/>
  <c r="I389" i="8"/>
  <c r="K389" i="8" s="1"/>
  <c r="O389" i="8" s="1"/>
  <c r="CB388" i="8"/>
  <c r="N388" i="8"/>
  <c r="CA388" i="8" s="1"/>
  <c r="M388" i="8"/>
  <c r="I388" i="8"/>
  <c r="K388" i="8" s="1"/>
  <c r="O388" i="8" s="1"/>
  <c r="CB387" i="8"/>
  <c r="N387" i="8"/>
  <c r="CA387" i="8" s="1"/>
  <c r="M387" i="8"/>
  <c r="I387" i="8"/>
  <c r="K387" i="8" s="1"/>
  <c r="O387" i="8" s="1"/>
  <c r="CB386" i="8"/>
  <c r="CA386" i="8"/>
  <c r="N386" i="8"/>
  <c r="M386" i="8"/>
  <c r="I386" i="8"/>
  <c r="K386" i="8" s="1"/>
  <c r="O386" i="8" s="1"/>
  <c r="CB385" i="8"/>
  <c r="N385" i="8"/>
  <c r="CA385" i="8" s="1"/>
  <c r="M385" i="8"/>
  <c r="I385" i="8"/>
  <c r="K385" i="8" s="1"/>
  <c r="O385" i="8" s="1"/>
  <c r="CB384" i="8"/>
  <c r="N384" i="8"/>
  <c r="CA384" i="8" s="1"/>
  <c r="M384" i="8"/>
  <c r="I384" i="8"/>
  <c r="K384" i="8" s="1"/>
  <c r="O384" i="8" s="1"/>
  <c r="CB383" i="8"/>
  <c r="CA383" i="8"/>
  <c r="N383" i="8"/>
  <c r="M383" i="8"/>
  <c r="I383" i="8"/>
  <c r="K383" i="8" s="1"/>
  <c r="O383" i="8" s="1"/>
  <c r="CB382" i="8"/>
  <c r="N382" i="8"/>
  <c r="CA382" i="8" s="1"/>
  <c r="M382" i="8"/>
  <c r="I382" i="8"/>
  <c r="K382" i="8" s="1"/>
  <c r="O382" i="8" s="1"/>
  <c r="CB381" i="8"/>
  <c r="N381" i="8"/>
  <c r="CA381" i="8" s="1"/>
  <c r="M381" i="8"/>
  <c r="I381" i="8"/>
  <c r="K381" i="8" s="1"/>
  <c r="O381" i="8" s="1"/>
  <c r="CB380" i="8"/>
  <c r="CA380" i="8"/>
  <c r="N380" i="8"/>
  <c r="M380" i="8"/>
  <c r="I380" i="8"/>
  <c r="K380" i="8" s="1"/>
  <c r="O380" i="8" s="1"/>
  <c r="CB379" i="8"/>
  <c r="N379" i="8"/>
  <c r="CA379" i="8" s="1"/>
  <c r="M379" i="8"/>
  <c r="I379" i="8"/>
  <c r="K379" i="8" s="1"/>
  <c r="O379" i="8" s="1"/>
  <c r="CB378" i="8"/>
  <c r="O378" i="8"/>
  <c r="N378" i="8"/>
  <c r="CA378" i="8" s="1"/>
  <c r="M378" i="8"/>
  <c r="K378" i="8"/>
  <c r="I378" i="8"/>
  <c r="CB377" i="8"/>
  <c r="CA377" i="8"/>
  <c r="N377" i="8"/>
  <c r="M377" i="8"/>
  <c r="I377" i="8"/>
  <c r="K377" i="8" s="1"/>
  <c r="O377" i="8" s="1"/>
  <c r="CB376" i="8"/>
  <c r="N376" i="8"/>
  <c r="CA376" i="8" s="1"/>
  <c r="M376" i="8"/>
  <c r="I376" i="8"/>
  <c r="K376" i="8" s="1"/>
  <c r="O376" i="8" s="1"/>
  <c r="CB375" i="8"/>
  <c r="O375" i="8"/>
  <c r="N375" i="8"/>
  <c r="CA375" i="8" s="1"/>
  <c r="M375" i="8"/>
  <c r="K375" i="8"/>
  <c r="I375" i="8"/>
  <c r="CB374" i="8"/>
  <c r="CA374" i="8"/>
  <c r="N374" i="8"/>
  <c r="M374" i="8"/>
  <c r="I374" i="8"/>
  <c r="K374" i="8" s="1"/>
  <c r="O374" i="8" s="1"/>
  <c r="CB373" i="8"/>
  <c r="N373" i="8"/>
  <c r="CA373" i="8" s="1"/>
  <c r="M373" i="8"/>
  <c r="I373" i="8"/>
  <c r="K373" i="8" s="1"/>
  <c r="O373" i="8" s="1"/>
  <c r="CB372" i="8"/>
  <c r="O372" i="8"/>
  <c r="N372" i="8"/>
  <c r="CA372" i="8" s="1"/>
  <c r="M372" i="8"/>
  <c r="K372" i="8"/>
  <c r="I372" i="8"/>
  <c r="CB371" i="8"/>
  <c r="CA371" i="8"/>
  <c r="N371" i="8"/>
  <c r="M371" i="8"/>
  <c r="I371" i="8"/>
  <c r="K371" i="8" s="1"/>
  <c r="O371" i="8" s="1"/>
  <c r="A371" i="8"/>
  <c r="A372" i="8" s="1"/>
  <c r="A373" i="8" s="1"/>
  <c r="A374" i="8" s="1"/>
  <c r="A375" i="8" s="1"/>
  <c r="A376" i="8" s="1"/>
  <c r="A377" i="8" s="1"/>
  <c r="A378" i="8" s="1"/>
  <c r="A379" i="8" s="1"/>
  <c r="A380" i="8" s="1"/>
  <c r="A381" i="8" s="1"/>
  <c r="A382" i="8" s="1"/>
  <c r="A383" i="8" s="1"/>
  <c r="A384" i="8" s="1"/>
  <c r="A385" i="8" s="1"/>
  <c r="A386" i="8" s="1"/>
  <c r="A387" i="8" s="1"/>
  <c r="A388" i="8" s="1"/>
  <c r="A389" i="8" s="1"/>
  <c r="A390" i="8" s="1"/>
  <c r="A391" i="8" s="1"/>
  <c r="A392" i="8" s="1"/>
  <c r="A393" i="8" s="1"/>
  <c r="A394" i="8" s="1"/>
  <c r="CB370" i="8"/>
  <c r="N370" i="8"/>
  <c r="N396" i="8" s="1"/>
  <c r="M370" i="8"/>
  <c r="M396" i="8" s="1"/>
  <c r="K370" i="8"/>
  <c r="O370" i="8" s="1"/>
  <c r="I370" i="8"/>
  <c r="I396" i="8" s="1"/>
  <c r="J363" i="8"/>
  <c r="O361" i="8"/>
  <c r="N361" i="8"/>
  <c r="M361" i="8"/>
  <c r="K361" i="8"/>
  <c r="I361" i="8"/>
  <c r="CB360" i="8"/>
  <c r="CA360" i="8"/>
  <c r="N360" i="8"/>
  <c r="M360" i="8"/>
  <c r="I360" i="8"/>
  <c r="K360" i="8" s="1"/>
  <c r="O360" i="8" s="1"/>
  <c r="CB359" i="8"/>
  <c r="N359" i="8"/>
  <c r="CA359" i="8" s="1"/>
  <c r="M359" i="8"/>
  <c r="K359" i="8"/>
  <c r="O359" i="8" s="1"/>
  <c r="I359" i="8"/>
  <c r="CB358" i="8"/>
  <c r="O358" i="8"/>
  <c r="N358" i="8"/>
  <c r="CA358" i="8" s="1"/>
  <c r="M358" i="8"/>
  <c r="K358" i="8"/>
  <c r="I358" i="8"/>
  <c r="CB357" i="8"/>
  <c r="CA357" i="8"/>
  <c r="N357" i="8"/>
  <c r="M357" i="8"/>
  <c r="I357" i="8"/>
  <c r="K357" i="8" s="1"/>
  <c r="O357" i="8" s="1"/>
  <c r="CB356" i="8"/>
  <c r="N356" i="8"/>
  <c r="CA356" i="8" s="1"/>
  <c r="M356" i="8"/>
  <c r="K356" i="8"/>
  <c r="O356" i="8" s="1"/>
  <c r="I356" i="8"/>
  <c r="CB355" i="8"/>
  <c r="O355" i="8"/>
  <c r="N355" i="8"/>
  <c r="CA355" i="8" s="1"/>
  <c r="M355" i="8"/>
  <c r="K355" i="8"/>
  <c r="I355" i="8"/>
  <c r="CB354" i="8"/>
  <c r="CA354" i="8"/>
  <c r="N354" i="8"/>
  <c r="M354" i="8"/>
  <c r="I354" i="8"/>
  <c r="K354" i="8" s="1"/>
  <c r="O354" i="8" s="1"/>
  <c r="CB353" i="8"/>
  <c r="N353" i="8"/>
  <c r="CA353" i="8" s="1"/>
  <c r="M353" i="8"/>
  <c r="K353" i="8"/>
  <c r="O353" i="8" s="1"/>
  <c r="I353" i="8"/>
  <c r="CB352" i="8"/>
  <c r="O352" i="8"/>
  <c r="N352" i="8"/>
  <c r="CA352" i="8" s="1"/>
  <c r="M352" i="8"/>
  <c r="K352" i="8"/>
  <c r="I352" i="8"/>
  <c r="CB351" i="8"/>
  <c r="CA351" i="8"/>
  <c r="N351" i="8"/>
  <c r="M351" i="8"/>
  <c r="I351" i="8"/>
  <c r="K351" i="8" s="1"/>
  <c r="O351" i="8" s="1"/>
  <c r="CB350" i="8"/>
  <c r="N350" i="8"/>
  <c r="CA350" i="8" s="1"/>
  <c r="M350" i="8"/>
  <c r="K350" i="8"/>
  <c r="O350" i="8" s="1"/>
  <c r="I350" i="8"/>
  <c r="CB349" i="8"/>
  <c r="O349" i="8"/>
  <c r="N349" i="8"/>
  <c r="CA349" i="8" s="1"/>
  <c r="M349" i="8"/>
  <c r="K349" i="8"/>
  <c r="I349" i="8"/>
  <c r="CB348" i="8"/>
  <c r="CA348" i="8"/>
  <c r="N348" i="8"/>
  <c r="M348" i="8"/>
  <c r="I348" i="8"/>
  <c r="K348" i="8" s="1"/>
  <c r="O348" i="8" s="1"/>
  <c r="CB347" i="8"/>
  <c r="N347" i="8"/>
  <c r="CA347" i="8" s="1"/>
  <c r="M347" i="8"/>
  <c r="K347" i="8"/>
  <c r="O347" i="8" s="1"/>
  <c r="I347" i="8"/>
  <c r="CB346" i="8"/>
  <c r="O346" i="8"/>
  <c r="N346" i="8"/>
  <c r="CA346" i="8" s="1"/>
  <c r="M346" i="8"/>
  <c r="K346" i="8"/>
  <c r="I346" i="8"/>
  <c r="CB345" i="8"/>
  <c r="CA345" i="8"/>
  <c r="N345" i="8"/>
  <c r="M345" i="8"/>
  <c r="I345" i="8"/>
  <c r="K345" i="8" s="1"/>
  <c r="O345" i="8" s="1"/>
  <c r="CB344" i="8"/>
  <c r="N344" i="8"/>
  <c r="CA344" i="8" s="1"/>
  <c r="M344" i="8"/>
  <c r="K344" i="8"/>
  <c r="O344" i="8" s="1"/>
  <c r="I344" i="8"/>
  <c r="CB343" i="8"/>
  <c r="O343" i="8"/>
  <c r="N343" i="8"/>
  <c r="CA343" i="8" s="1"/>
  <c r="M343" i="8"/>
  <c r="K343" i="8"/>
  <c r="I343" i="8"/>
  <c r="CB342" i="8"/>
  <c r="CA342" i="8"/>
  <c r="N342" i="8"/>
  <c r="M342" i="8"/>
  <c r="I342" i="8"/>
  <c r="K342" i="8" s="1"/>
  <c r="O342" i="8" s="1"/>
  <c r="A342" i="8"/>
  <c r="A343" i="8" s="1"/>
  <c r="A344" i="8" s="1"/>
  <c r="A345" i="8" s="1"/>
  <c r="A346" i="8" s="1"/>
  <c r="A347" i="8" s="1"/>
  <c r="A348" i="8" s="1"/>
  <c r="A349" i="8" s="1"/>
  <c r="A350" i="8" s="1"/>
  <c r="A351" i="8" s="1"/>
  <c r="A352" i="8" s="1"/>
  <c r="A353" i="8" s="1"/>
  <c r="A354" i="8" s="1"/>
  <c r="A355" i="8" s="1"/>
  <c r="A356" i="8" s="1"/>
  <c r="A357" i="8" s="1"/>
  <c r="A358" i="8" s="1"/>
  <c r="A359" i="8" s="1"/>
  <c r="A360" i="8" s="1"/>
  <c r="A361" i="8" s="1"/>
  <c r="CB341" i="8"/>
  <c r="N341" i="8"/>
  <c r="CA341" i="8" s="1"/>
  <c r="M341" i="8"/>
  <c r="K341" i="8"/>
  <c r="O341" i="8" s="1"/>
  <c r="I341" i="8"/>
  <c r="CB340" i="8"/>
  <c r="O340" i="8"/>
  <c r="N340" i="8"/>
  <c r="CA340" i="8" s="1"/>
  <c r="M340" i="8"/>
  <c r="K340" i="8"/>
  <c r="I340" i="8"/>
  <c r="CB339" i="8"/>
  <c r="CA339" i="8"/>
  <c r="N339" i="8"/>
  <c r="M339" i="8"/>
  <c r="I339" i="8"/>
  <c r="K339" i="8" s="1"/>
  <c r="O339" i="8" s="1"/>
  <c r="A339" i="8"/>
  <c r="A340" i="8" s="1"/>
  <c r="A341" i="8" s="1"/>
  <c r="CB338" i="8"/>
  <c r="N338" i="8"/>
  <c r="CA338" i="8" s="1"/>
  <c r="M338" i="8"/>
  <c r="K338" i="8"/>
  <c r="O338" i="8" s="1"/>
  <c r="I338" i="8"/>
  <c r="A338" i="8"/>
  <c r="CB337" i="8"/>
  <c r="O337" i="8"/>
  <c r="N337" i="8"/>
  <c r="M337" i="8"/>
  <c r="K337" i="8"/>
  <c r="I337" i="8"/>
  <c r="J330" i="8"/>
  <c r="O328" i="8"/>
  <c r="N328" i="8"/>
  <c r="M328" i="8"/>
  <c r="I328" i="8"/>
  <c r="K328" i="8" s="1"/>
  <c r="CB327" i="8"/>
  <c r="N327" i="8"/>
  <c r="CA327" i="8" s="1"/>
  <c r="M327" i="8"/>
  <c r="K327" i="8"/>
  <c r="O327" i="8" s="1"/>
  <c r="I327" i="8"/>
  <c r="CB326" i="8"/>
  <c r="O326" i="8"/>
  <c r="N326" i="8"/>
  <c r="CA326" i="8" s="1"/>
  <c r="M326" i="8"/>
  <c r="K326" i="8"/>
  <c r="I326" i="8"/>
  <c r="CB325" i="8"/>
  <c r="CA325" i="8"/>
  <c r="O325" i="8"/>
  <c r="N325" i="8"/>
  <c r="M325" i="8"/>
  <c r="I325" i="8"/>
  <c r="K325" i="8" s="1"/>
  <c r="CB324" i="8"/>
  <c r="N324" i="8"/>
  <c r="CA324" i="8" s="1"/>
  <c r="M324" i="8"/>
  <c r="K324" i="8"/>
  <c r="O324" i="8" s="1"/>
  <c r="I324" i="8"/>
  <c r="CB323" i="8"/>
  <c r="O323" i="8"/>
  <c r="N323" i="8"/>
  <c r="CA323" i="8" s="1"/>
  <c r="M323" i="8"/>
  <c r="K323" i="8"/>
  <c r="I323" i="8"/>
  <c r="CB322" i="8"/>
  <c r="CA322" i="8"/>
  <c r="O322" i="8"/>
  <c r="N322" i="8"/>
  <c r="M322" i="8"/>
  <c r="I322" i="8"/>
  <c r="K322" i="8" s="1"/>
  <c r="CB321" i="8"/>
  <c r="N321" i="8"/>
  <c r="CA321" i="8" s="1"/>
  <c r="M321" i="8"/>
  <c r="K321" i="8"/>
  <c r="O321" i="8" s="1"/>
  <c r="I321" i="8"/>
  <c r="CB320" i="8"/>
  <c r="O320" i="8"/>
  <c r="N320" i="8"/>
  <c r="CA320" i="8" s="1"/>
  <c r="M320" i="8"/>
  <c r="K320" i="8"/>
  <c r="I320" i="8"/>
  <c r="CB319" i="8"/>
  <c r="CA319" i="8"/>
  <c r="N319" i="8"/>
  <c r="M319" i="8"/>
  <c r="I319" i="8"/>
  <c r="K319" i="8" s="1"/>
  <c r="O319" i="8" s="1"/>
  <c r="CB318" i="8"/>
  <c r="N318" i="8"/>
  <c r="CA318" i="8" s="1"/>
  <c r="M318" i="8"/>
  <c r="I318" i="8"/>
  <c r="K318" i="8" s="1"/>
  <c r="O318" i="8" s="1"/>
  <c r="CB317" i="8"/>
  <c r="CA317" i="8"/>
  <c r="O317" i="8"/>
  <c r="N317" i="8"/>
  <c r="M317" i="8"/>
  <c r="K317" i="8"/>
  <c r="I317" i="8"/>
  <c r="CB316" i="8"/>
  <c r="CA316" i="8"/>
  <c r="N316" i="8"/>
  <c r="M316" i="8"/>
  <c r="K316" i="8"/>
  <c r="O316" i="8" s="1"/>
  <c r="I316" i="8"/>
  <c r="CB315" i="8"/>
  <c r="N315" i="8"/>
  <c r="CA315" i="8" s="1"/>
  <c r="M315" i="8"/>
  <c r="K315" i="8"/>
  <c r="O315" i="8" s="1"/>
  <c r="I315" i="8"/>
  <c r="CB314" i="8"/>
  <c r="O314" i="8"/>
  <c r="N314" i="8"/>
  <c r="CA314" i="8" s="1"/>
  <c r="M314" i="8"/>
  <c r="K314" i="8"/>
  <c r="I314" i="8"/>
  <c r="CB313" i="8"/>
  <c r="CA313" i="8"/>
  <c r="N313" i="8"/>
  <c r="M313" i="8"/>
  <c r="I313" i="8"/>
  <c r="K313" i="8" s="1"/>
  <c r="O313" i="8" s="1"/>
  <c r="CB312" i="8"/>
  <c r="N312" i="8"/>
  <c r="CA312" i="8" s="1"/>
  <c r="M312" i="8"/>
  <c r="I312" i="8"/>
  <c r="K312" i="8" s="1"/>
  <c r="O312" i="8" s="1"/>
  <c r="CB311" i="8"/>
  <c r="CA311" i="8"/>
  <c r="O311" i="8"/>
  <c r="N311" i="8"/>
  <c r="M311" i="8"/>
  <c r="K311" i="8"/>
  <c r="I311" i="8"/>
  <c r="CB310" i="8"/>
  <c r="CA310" i="8"/>
  <c r="N310" i="8"/>
  <c r="M310" i="8"/>
  <c r="K310" i="8"/>
  <c r="O310" i="8" s="1"/>
  <c r="I310" i="8"/>
  <c r="CB309" i="8"/>
  <c r="N309" i="8"/>
  <c r="CA309" i="8" s="1"/>
  <c r="M309" i="8"/>
  <c r="K309" i="8"/>
  <c r="O309" i="8" s="1"/>
  <c r="I309" i="8"/>
  <c r="CB308" i="8"/>
  <c r="O308" i="8"/>
  <c r="N308" i="8"/>
  <c r="CA308" i="8" s="1"/>
  <c r="M308" i="8"/>
  <c r="K308" i="8"/>
  <c r="I308" i="8"/>
  <c r="CB307" i="8"/>
  <c r="CA307" i="8"/>
  <c r="N307" i="8"/>
  <c r="M307" i="8"/>
  <c r="I307" i="8"/>
  <c r="K307" i="8" s="1"/>
  <c r="O307" i="8" s="1"/>
  <c r="CB306" i="8"/>
  <c r="N306" i="8"/>
  <c r="CA306" i="8" s="1"/>
  <c r="M306" i="8"/>
  <c r="I306" i="8"/>
  <c r="K306" i="8" s="1"/>
  <c r="O306" i="8" s="1"/>
  <c r="CB305" i="8"/>
  <c r="CA305" i="8"/>
  <c r="O305" i="8"/>
  <c r="N305" i="8"/>
  <c r="M305" i="8"/>
  <c r="K305" i="8"/>
  <c r="I305" i="8"/>
  <c r="A305" i="8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CB304" i="8"/>
  <c r="CA304" i="8"/>
  <c r="N304" i="8"/>
  <c r="N330" i="8" s="1"/>
  <c r="M304" i="8"/>
  <c r="K304" i="8"/>
  <c r="I304" i="8"/>
  <c r="I330" i="8" s="1"/>
  <c r="J297" i="8"/>
  <c r="N295" i="8"/>
  <c r="M295" i="8"/>
  <c r="I295" i="8"/>
  <c r="K295" i="8" s="1"/>
  <c r="O295" i="8" s="1"/>
  <c r="CB294" i="8"/>
  <c r="CA294" i="8"/>
  <c r="O294" i="8"/>
  <c r="N294" i="8"/>
  <c r="M294" i="8"/>
  <c r="K294" i="8"/>
  <c r="I294" i="8"/>
  <c r="CB293" i="8"/>
  <c r="CA293" i="8"/>
  <c r="O293" i="8"/>
  <c r="N293" i="8"/>
  <c r="M293" i="8"/>
  <c r="K293" i="8"/>
  <c r="I293" i="8"/>
  <c r="CB292" i="8"/>
  <c r="N292" i="8"/>
  <c r="CA292" i="8" s="1"/>
  <c r="M292" i="8"/>
  <c r="K292" i="8"/>
  <c r="O292" i="8" s="1"/>
  <c r="I292" i="8"/>
  <c r="CB291" i="8"/>
  <c r="O291" i="8"/>
  <c r="N291" i="8"/>
  <c r="CA291" i="8" s="1"/>
  <c r="M291" i="8"/>
  <c r="K291" i="8"/>
  <c r="I291" i="8"/>
  <c r="CB290" i="8"/>
  <c r="CA290" i="8"/>
  <c r="N290" i="8"/>
  <c r="M290" i="8"/>
  <c r="I290" i="8"/>
  <c r="K290" i="8" s="1"/>
  <c r="O290" i="8" s="1"/>
  <c r="CB289" i="8"/>
  <c r="N289" i="8"/>
  <c r="CA289" i="8" s="1"/>
  <c r="M289" i="8"/>
  <c r="I289" i="8"/>
  <c r="K289" i="8" s="1"/>
  <c r="O289" i="8" s="1"/>
  <c r="CB288" i="8"/>
  <c r="CA288" i="8"/>
  <c r="O288" i="8"/>
  <c r="N288" i="8"/>
  <c r="M288" i="8"/>
  <c r="K288" i="8"/>
  <c r="I288" i="8"/>
  <c r="CB287" i="8"/>
  <c r="CA287" i="8"/>
  <c r="O287" i="8"/>
  <c r="N287" i="8"/>
  <c r="M287" i="8"/>
  <c r="K287" i="8"/>
  <c r="I287" i="8"/>
  <c r="CB286" i="8"/>
  <c r="N286" i="8"/>
  <c r="CA286" i="8" s="1"/>
  <c r="M286" i="8"/>
  <c r="K286" i="8"/>
  <c r="O286" i="8" s="1"/>
  <c r="I286" i="8"/>
  <c r="CB285" i="8"/>
  <c r="O285" i="8"/>
  <c r="N285" i="8"/>
  <c r="CA285" i="8" s="1"/>
  <c r="M285" i="8"/>
  <c r="K285" i="8"/>
  <c r="I285" i="8"/>
  <c r="CB284" i="8"/>
  <c r="CA284" i="8"/>
  <c r="N284" i="8"/>
  <c r="M284" i="8"/>
  <c r="I284" i="8"/>
  <c r="K284" i="8" s="1"/>
  <c r="O284" i="8" s="1"/>
  <c r="CB283" i="8"/>
  <c r="N283" i="8"/>
  <c r="CA283" i="8" s="1"/>
  <c r="M283" i="8"/>
  <c r="I283" i="8"/>
  <c r="K283" i="8" s="1"/>
  <c r="O283" i="8" s="1"/>
  <c r="CB282" i="8"/>
  <c r="CA282" i="8"/>
  <c r="O282" i="8"/>
  <c r="N282" i="8"/>
  <c r="M282" i="8"/>
  <c r="K282" i="8"/>
  <c r="I282" i="8"/>
  <c r="CB281" i="8"/>
  <c r="CA281" i="8"/>
  <c r="O281" i="8"/>
  <c r="N281" i="8"/>
  <c r="M281" i="8"/>
  <c r="K281" i="8"/>
  <c r="I281" i="8"/>
  <c r="CB280" i="8"/>
  <c r="N280" i="8"/>
  <c r="CA280" i="8" s="1"/>
  <c r="M280" i="8"/>
  <c r="K280" i="8"/>
  <c r="O280" i="8" s="1"/>
  <c r="I280" i="8"/>
  <c r="CB279" i="8"/>
  <c r="O279" i="8"/>
  <c r="N279" i="8"/>
  <c r="CA279" i="8" s="1"/>
  <c r="M279" i="8"/>
  <c r="K279" i="8"/>
  <c r="I279" i="8"/>
  <c r="CB278" i="8"/>
  <c r="CA278" i="8"/>
  <c r="N278" i="8"/>
  <c r="M278" i="8"/>
  <c r="I278" i="8"/>
  <c r="K278" i="8" s="1"/>
  <c r="O278" i="8" s="1"/>
  <c r="CB277" i="8"/>
  <c r="N277" i="8"/>
  <c r="CA277" i="8" s="1"/>
  <c r="M277" i="8"/>
  <c r="I277" i="8"/>
  <c r="K277" i="8" s="1"/>
  <c r="O277" i="8" s="1"/>
  <c r="CB276" i="8"/>
  <c r="CA276" i="8"/>
  <c r="O276" i="8"/>
  <c r="N276" i="8"/>
  <c r="M276" i="8"/>
  <c r="K276" i="8"/>
  <c r="I276" i="8"/>
  <c r="CB275" i="8"/>
  <c r="CA275" i="8"/>
  <c r="O275" i="8"/>
  <c r="N275" i="8"/>
  <c r="M275" i="8"/>
  <c r="K275" i="8"/>
  <c r="I275" i="8"/>
  <c r="CB274" i="8"/>
  <c r="N274" i="8"/>
  <c r="CA274" i="8" s="1"/>
  <c r="M274" i="8"/>
  <c r="K274" i="8"/>
  <c r="O274" i="8" s="1"/>
  <c r="I274" i="8"/>
  <c r="CB273" i="8"/>
  <c r="O273" i="8"/>
  <c r="N273" i="8"/>
  <c r="N297" i="8" s="1"/>
  <c r="M273" i="8"/>
  <c r="M297" i="8" s="1"/>
  <c r="K273" i="8"/>
  <c r="I273" i="8"/>
  <c r="CB272" i="8"/>
  <c r="CA272" i="8"/>
  <c r="N272" i="8"/>
  <c r="M272" i="8"/>
  <c r="I272" i="8"/>
  <c r="K272" i="8" s="1"/>
  <c r="O272" i="8" s="1"/>
  <c r="A272" i="8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CB271" i="8"/>
  <c r="N271" i="8"/>
  <c r="CA271" i="8" s="1"/>
  <c r="M271" i="8"/>
  <c r="I271" i="8"/>
  <c r="I297" i="8" s="1"/>
  <c r="J264" i="8"/>
  <c r="O262" i="8"/>
  <c r="N262" i="8"/>
  <c r="M262" i="8"/>
  <c r="K262" i="8"/>
  <c r="I262" i="8"/>
  <c r="CB261" i="8"/>
  <c r="CA261" i="8"/>
  <c r="N261" i="8"/>
  <c r="M261" i="8"/>
  <c r="I261" i="8"/>
  <c r="K261" i="8" s="1"/>
  <c r="O261" i="8" s="1"/>
  <c r="CB260" i="8"/>
  <c r="N260" i="8"/>
  <c r="CA260" i="8" s="1"/>
  <c r="M260" i="8"/>
  <c r="I260" i="8"/>
  <c r="K260" i="8" s="1"/>
  <c r="O260" i="8" s="1"/>
  <c r="CB259" i="8"/>
  <c r="O259" i="8"/>
  <c r="N259" i="8"/>
  <c r="CA259" i="8" s="1"/>
  <c r="M259" i="8"/>
  <c r="K259" i="8"/>
  <c r="I259" i="8"/>
  <c r="CB258" i="8"/>
  <c r="CA258" i="8"/>
  <c r="N258" i="8"/>
  <c r="M258" i="8"/>
  <c r="I258" i="8"/>
  <c r="K258" i="8" s="1"/>
  <c r="O258" i="8" s="1"/>
  <c r="CB257" i="8"/>
  <c r="N257" i="8"/>
  <c r="CA257" i="8" s="1"/>
  <c r="M257" i="8"/>
  <c r="I257" i="8"/>
  <c r="K257" i="8" s="1"/>
  <c r="O257" i="8" s="1"/>
  <c r="CB256" i="8"/>
  <c r="CA256" i="8"/>
  <c r="O256" i="8"/>
  <c r="N256" i="8"/>
  <c r="M256" i="8"/>
  <c r="K256" i="8"/>
  <c r="I256" i="8"/>
  <c r="CB255" i="8"/>
  <c r="CA255" i="8"/>
  <c r="N255" i="8"/>
  <c r="M255" i="8"/>
  <c r="I255" i="8"/>
  <c r="K255" i="8" s="1"/>
  <c r="O255" i="8" s="1"/>
  <c r="CB254" i="8"/>
  <c r="N254" i="8"/>
  <c r="CA254" i="8" s="1"/>
  <c r="M254" i="8"/>
  <c r="I254" i="8"/>
  <c r="K254" i="8" s="1"/>
  <c r="O254" i="8" s="1"/>
  <c r="CB253" i="8"/>
  <c r="O253" i="8"/>
  <c r="N253" i="8"/>
  <c r="CA253" i="8" s="1"/>
  <c r="M253" i="8"/>
  <c r="K253" i="8"/>
  <c r="I253" i="8"/>
  <c r="CB252" i="8"/>
  <c r="CA252" i="8"/>
  <c r="O252" i="8"/>
  <c r="N252" i="8"/>
  <c r="M252" i="8"/>
  <c r="I252" i="8"/>
  <c r="K252" i="8" s="1"/>
  <c r="CB251" i="8"/>
  <c r="N251" i="8"/>
  <c r="CA251" i="8" s="1"/>
  <c r="M251" i="8"/>
  <c r="I251" i="8"/>
  <c r="K251" i="8" s="1"/>
  <c r="O251" i="8" s="1"/>
  <c r="CB250" i="8"/>
  <c r="CA250" i="8"/>
  <c r="O250" i="8"/>
  <c r="N250" i="8"/>
  <c r="M250" i="8"/>
  <c r="K250" i="8"/>
  <c r="I250" i="8"/>
  <c r="CB249" i="8"/>
  <c r="CA249" i="8"/>
  <c r="N249" i="8"/>
  <c r="M249" i="8"/>
  <c r="I249" i="8"/>
  <c r="K249" i="8" s="1"/>
  <c r="O249" i="8" s="1"/>
  <c r="CB248" i="8"/>
  <c r="N248" i="8"/>
  <c r="CA248" i="8" s="1"/>
  <c r="M248" i="8"/>
  <c r="K248" i="8"/>
  <c r="O248" i="8" s="1"/>
  <c r="I248" i="8"/>
  <c r="CB247" i="8"/>
  <c r="O247" i="8"/>
  <c r="N247" i="8"/>
  <c r="CA247" i="8" s="1"/>
  <c r="M247" i="8"/>
  <c r="K247" i="8"/>
  <c r="I247" i="8"/>
  <c r="CB246" i="8"/>
  <c r="CA246" i="8"/>
  <c r="O246" i="8"/>
  <c r="N246" i="8"/>
  <c r="M246" i="8"/>
  <c r="I246" i="8"/>
  <c r="K246" i="8" s="1"/>
  <c r="CB245" i="8"/>
  <c r="CA245" i="8"/>
  <c r="N245" i="8"/>
  <c r="M245" i="8"/>
  <c r="I245" i="8"/>
  <c r="K245" i="8" s="1"/>
  <c r="O245" i="8" s="1"/>
  <c r="CB244" i="8"/>
  <c r="N244" i="8"/>
  <c r="CA244" i="8" s="1"/>
  <c r="M244" i="8"/>
  <c r="K244" i="8"/>
  <c r="O244" i="8" s="1"/>
  <c r="I244" i="8"/>
  <c r="CB243" i="8"/>
  <c r="N243" i="8"/>
  <c r="CA243" i="8" s="1"/>
  <c r="M243" i="8"/>
  <c r="I243" i="8"/>
  <c r="K243" i="8" s="1"/>
  <c r="O243" i="8" s="1"/>
  <c r="CB242" i="8"/>
  <c r="CA242" i="8"/>
  <c r="N242" i="8"/>
  <c r="M242" i="8"/>
  <c r="I242" i="8"/>
  <c r="K242" i="8" s="1"/>
  <c r="O242" i="8" s="1"/>
  <c r="A242" i="8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CB241" i="8"/>
  <c r="CA241" i="8"/>
  <c r="N241" i="8"/>
  <c r="M241" i="8"/>
  <c r="K241" i="8"/>
  <c r="O241" i="8" s="1"/>
  <c r="I241" i="8"/>
  <c r="CB240" i="8"/>
  <c r="O240" i="8"/>
  <c r="N240" i="8"/>
  <c r="CA240" i="8" s="1"/>
  <c r="M240" i="8"/>
  <c r="K240" i="8"/>
  <c r="I240" i="8"/>
  <c r="CB239" i="8"/>
  <c r="CA239" i="8"/>
  <c r="N239" i="8"/>
  <c r="M239" i="8"/>
  <c r="I239" i="8"/>
  <c r="K239" i="8" s="1"/>
  <c r="O239" i="8" s="1"/>
  <c r="A239" i="8"/>
  <c r="A240" i="8" s="1"/>
  <c r="A241" i="8" s="1"/>
  <c r="CB238" i="8"/>
  <c r="CA238" i="8"/>
  <c r="N238" i="8"/>
  <c r="N264" i="8" s="1"/>
  <c r="M238" i="8"/>
  <c r="K238" i="8"/>
  <c r="I238" i="8"/>
  <c r="I264" i="8" s="1"/>
  <c r="J231" i="8"/>
  <c r="O229" i="8"/>
  <c r="N229" i="8"/>
  <c r="M229" i="8"/>
  <c r="K229" i="8"/>
  <c r="I229" i="8"/>
  <c r="CB228" i="8"/>
  <c r="CA228" i="8"/>
  <c r="N228" i="8"/>
  <c r="M228" i="8"/>
  <c r="I228" i="8"/>
  <c r="K228" i="8" s="1"/>
  <c r="O228" i="8" s="1"/>
  <c r="CB227" i="8"/>
  <c r="CA227" i="8"/>
  <c r="N227" i="8"/>
  <c r="M227" i="8"/>
  <c r="K227" i="8"/>
  <c r="O227" i="8" s="1"/>
  <c r="I227" i="8"/>
  <c r="CB226" i="8"/>
  <c r="O226" i="8"/>
  <c r="N226" i="8"/>
  <c r="CA226" i="8" s="1"/>
  <c r="M226" i="8"/>
  <c r="K226" i="8"/>
  <c r="I226" i="8"/>
  <c r="CB225" i="8"/>
  <c r="CA225" i="8"/>
  <c r="N225" i="8"/>
  <c r="M225" i="8"/>
  <c r="I225" i="8"/>
  <c r="K225" i="8" s="1"/>
  <c r="O225" i="8" s="1"/>
  <c r="CB224" i="8"/>
  <c r="CA224" i="8"/>
  <c r="N224" i="8"/>
  <c r="M224" i="8"/>
  <c r="I224" i="8"/>
  <c r="K224" i="8" s="1"/>
  <c r="O224" i="8" s="1"/>
  <c r="CB223" i="8"/>
  <c r="N223" i="8"/>
  <c r="CA223" i="8" s="1"/>
  <c r="M223" i="8"/>
  <c r="K223" i="8"/>
  <c r="O223" i="8" s="1"/>
  <c r="I223" i="8"/>
  <c r="CB222" i="8"/>
  <c r="O222" i="8"/>
  <c r="N222" i="8"/>
  <c r="CA222" i="8" s="1"/>
  <c r="M222" i="8"/>
  <c r="I222" i="8"/>
  <c r="K222" i="8" s="1"/>
  <c r="CB221" i="8"/>
  <c r="CA221" i="8"/>
  <c r="N221" i="8"/>
  <c r="M221" i="8"/>
  <c r="K221" i="8"/>
  <c r="O221" i="8" s="1"/>
  <c r="I221" i="8"/>
  <c r="CB220" i="8"/>
  <c r="O220" i="8"/>
  <c r="N220" i="8"/>
  <c r="CA220" i="8" s="1"/>
  <c r="M220" i="8"/>
  <c r="K220" i="8"/>
  <c r="I220" i="8"/>
  <c r="CB219" i="8"/>
  <c r="O219" i="8"/>
  <c r="N219" i="8"/>
  <c r="CA219" i="8" s="1"/>
  <c r="M219" i="8"/>
  <c r="I219" i="8"/>
  <c r="K219" i="8" s="1"/>
  <c r="CB218" i="8"/>
  <c r="CA218" i="8"/>
  <c r="N218" i="8"/>
  <c r="M218" i="8"/>
  <c r="I218" i="8"/>
  <c r="K218" i="8" s="1"/>
  <c r="O218" i="8" s="1"/>
  <c r="CB217" i="8"/>
  <c r="N217" i="8"/>
  <c r="CA217" i="8" s="1"/>
  <c r="M217" i="8"/>
  <c r="K217" i="8"/>
  <c r="O217" i="8" s="1"/>
  <c r="I217" i="8"/>
  <c r="CB216" i="8"/>
  <c r="CA216" i="8"/>
  <c r="N216" i="8"/>
  <c r="M216" i="8"/>
  <c r="I216" i="8"/>
  <c r="K216" i="8" s="1"/>
  <c r="O216" i="8" s="1"/>
  <c r="CB215" i="8"/>
  <c r="CA215" i="8"/>
  <c r="N215" i="8"/>
  <c r="M215" i="8"/>
  <c r="I215" i="8"/>
  <c r="K215" i="8" s="1"/>
  <c r="O215" i="8" s="1"/>
  <c r="CB214" i="8"/>
  <c r="N214" i="8"/>
  <c r="CA214" i="8" s="1"/>
  <c r="M214" i="8"/>
  <c r="K214" i="8"/>
  <c r="O214" i="8" s="1"/>
  <c r="I214" i="8"/>
  <c r="CB213" i="8"/>
  <c r="O213" i="8"/>
  <c r="N213" i="8"/>
  <c r="CA213" i="8" s="1"/>
  <c r="M213" i="8"/>
  <c r="I213" i="8"/>
  <c r="K213" i="8" s="1"/>
  <c r="CB212" i="8"/>
  <c r="CA212" i="8"/>
  <c r="N212" i="8"/>
  <c r="M212" i="8"/>
  <c r="K212" i="8"/>
  <c r="O212" i="8" s="1"/>
  <c r="I212" i="8"/>
  <c r="CB211" i="8"/>
  <c r="O211" i="8"/>
  <c r="N211" i="8"/>
  <c r="CA211" i="8" s="1"/>
  <c r="M211" i="8"/>
  <c r="K211" i="8"/>
  <c r="I211" i="8"/>
  <c r="CB210" i="8"/>
  <c r="O210" i="8"/>
  <c r="N210" i="8"/>
  <c r="CA210" i="8" s="1"/>
  <c r="M210" i="8"/>
  <c r="I210" i="8"/>
  <c r="K210" i="8" s="1"/>
  <c r="CB209" i="8"/>
  <c r="CA209" i="8"/>
  <c r="N209" i="8"/>
  <c r="M209" i="8"/>
  <c r="I209" i="8"/>
  <c r="K209" i="8" s="1"/>
  <c r="O209" i="8" s="1"/>
  <c r="CB208" i="8"/>
  <c r="N208" i="8"/>
  <c r="CA208" i="8" s="1"/>
  <c r="M208" i="8"/>
  <c r="K208" i="8"/>
  <c r="O208" i="8" s="1"/>
  <c r="I208" i="8"/>
  <c r="CB207" i="8"/>
  <c r="CA207" i="8"/>
  <c r="N207" i="8"/>
  <c r="M207" i="8"/>
  <c r="I207" i="8"/>
  <c r="K207" i="8" s="1"/>
  <c r="O207" i="8" s="1"/>
  <c r="A207" i="8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CB206" i="8"/>
  <c r="CA206" i="8"/>
  <c r="N206" i="8"/>
  <c r="M206" i="8"/>
  <c r="M231" i="8" s="1"/>
  <c r="I206" i="8"/>
  <c r="A206" i="8"/>
  <c r="CB205" i="8"/>
  <c r="N205" i="8"/>
  <c r="CA205" i="8" s="1"/>
  <c r="M205" i="8"/>
  <c r="K205" i="8"/>
  <c r="O205" i="8" s="1"/>
  <c r="I205" i="8"/>
  <c r="J198" i="8"/>
  <c r="N196" i="8"/>
  <c r="M196" i="8"/>
  <c r="I196" i="8"/>
  <c r="K196" i="8" s="1"/>
  <c r="O196" i="8" s="1"/>
  <c r="CB195" i="8"/>
  <c r="CA195" i="8"/>
  <c r="N195" i="8"/>
  <c r="M195" i="8"/>
  <c r="I195" i="8"/>
  <c r="K195" i="8" s="1"/>
  <c r="O195" i="8" s="1"/>
  <c r="CB194" i="8"/>
  <c r="N194" i="8"/>
  <c r="CA194" i="8" s="1"/>
  <c r="M194" i="8"/>
  <c r="K194" i="8"/>
  <c r="O194" i="8" s="1"/>
  <c r="I194" i="8"/>
  <c r="CB193" i="8"/>
  <c r="O193" i="8"/>
  <c r="N193" i="8"/>
  <c r="CA193" i="8" s="1"/>
  <c r="M193" i="8"/>
  <c r="I193" i="8"/>
  <c r="K193" i="8" s="1"/>
  <c r="CB192" i="8"/>
  <c r="CA192" i="8"/>
  <c r="N192" i="8"/>
  <c r="M192" i="8"/>
  <c r="K192" i="8"/>
  <c r="O192" i="8" s="1"/>
  <c r="I192" i="8"/>
  <c r="CB191" i="8"/>
  <c r="O191" i="8"/>
  <c r="N191" i="8"/>
  <c r="CA191" i="8" s="1"/>
  <c r="M191" i="8"/>
  <c r="K191" i="8"/>
  <c r="I191" i="8"/>
  <c r="CB190" i="8"/>
  <c r="O190" i="8"/>
  <c r="N190" i="8"/>
  <c r="CA190" i="8" s="1"/>
  <c r="M190" i="8"/>
  <c r="I190" i="8"/>
  <c r="K190" i="8" s="1"/>
  <c r="CB189" i="8"/>
  <c r="CA189" i="8"/>
  <c r="N189" i="8"/>
  <c r="M189" i="8"/>
  <c r="I189" i="8"/>
  <c r="K189" i="8" s="1"/>
  <c r="O189" i="8" s="1"/>
  <c r="CB188" i="8"/>
  <c r="N188" i="8"/>
  <c r="CA188" i="8" s="1"/>
  <c r="M188" i="8"/>
  <c r="K188" i="8"/>
  <c r="O188" i="8" s="1"/>
  <c r="I188" i="8"/>
  <c r="CB187" i="8"/>
  <c r="CA187" i="8"/>
  <c r="N187" i="8"/>
  <c r="M187" i="8"/>
  <c r="I187" i="8"/>
  <c r="K187" i="8" s="1"/>
  <c r="O187" i="8" s="1"/>
  <c r="CB186" i="8"/>
  <c r="CA186" i="8"/>
  <c r="N186" i="8"/>
  <c r="M186" i="8"/>
  <c r="I186" i="8"/>
  <c r="K186" i="8" s="1"/>
  <c r="O186" i="8" s="1"/>
  <c r="CB185" i="8"/>
  <c r="N185" i="8"/>
  <c r="CA185" i="8" s="1"/>
  <c r="M185" i="8"/>
  <c r="K185" i="8"/>
  <c r="O185" i="8" s="1"/>
  <c r="I185" i="8"/>
  <c r="CB184" i="8"/>
  <c r="O184" i="8"/>
  <c r="N184" i="8"/>
  <c r="CA184" i="8" s="1"/>
  <c r="M184" i="8"/>
  <c r="I184" i="8"/>
  <c r="K184" i="8" s="1"/>
  <c r="CB183" i="8"/>
  <c r="CA183" i="8"/>
  <c r="N183" i="8"/>
  <c r="M183" i="8"/>
  <c r="K183" i="8"/>
  <c r="O183" i="8" s="1"/>
  <c r="I183" i="8"/>
  <c r="CB182" i="8"/>
  <c r="O182" i="8"/>
  <c r="N182" i="8"/>
  <c r="CA182" i="8" s="1"/>
  <c r="M182" i="8"/>
  <c r="K182" i="8"/>
  <c r="I182" i="8"/>
  <c r="CB181" i="8"/>
  <c r="O181" i="8"/>
  <c r="N181" i="8"/>
  <c r="CA181" i="8" s="1"/>
  <c r="M181" i="8"/>
  <c r="I181" i="8"/>
  <c r="K181" i="8" s="1"/>
  <c r="CB180" i="8"/>
  <c r="CA180" i="8"/>
  <c r="N180" i="8"/>
  <c r="M180" i="8"/>
  <c r="I180" i="8"/>
  <c r="K180" i="8" s="1"/>
  <c r="O180" i="8" s="1"/>
  <c r="CB179" i="8"/>
  <c r="N179" i="8"/>
  <c r="CA179" i="8" s="1"/>
  <c r="M179" i="8"/>
  <c r="K179" i="8"/>
  <c r="O179" i="8" s="1"/>
  <c r="I179" i="8"/>
  <c r="CB178" i="8"/>
  <c r="CA178" i="8"/>
  <c r="N178" i="8"/>
  <c r="M178" i="8"/>
  <c r="I178" i="8"/>
  <c r="K178" i="8" s="1"/>
  <c r="O178" i="8" s="1"/>
  <c r="A178" i="8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CB177" i="8"/>
  <c r="CA177" i="8"/>
  <c r="N177" i="8"/>
  <c r="M177" i="8"/>
  <c r="I177" i="8"/>
  <c r="K177" i="8" s="1"/>
  <c r="O177" i="8" s="1"/>
  <c r="A177" i="8"/>
  <c r="CB176" i="8"/>
  <c r="N176" i="8"/>
  <c r="CA176" i="8" s="1"/>
  <c r="M176" i="8"/>
  <c r="K176" i="8"/>
  <c r="O176" i="8" s="1"/>
  <c r="I176" i="8"/>
  <c r="CB175" i="8"/>
  <c r="O175" i="8"/>
  <c r="N175" i="8"/>
  <c r="CA175" i="8" s="1"/>
  <c r="M175" i="8"/>
  <c r="I175" i="8"/>
  <c r="K175" i="8" s="1"/>
  <c r="A175" i="8"/>
  <c r="A176" i="8" s="1"/>
  <c r="CB174" i="8"/>
  <c r="CA174" i="8"/>
  <c r="N174" i="8"/>
  <c r="M174" i="8"/>
  <c r="K174" i="8"/>
  <c r="O174" i="8" s="1"/>
  <c r="I174" i="8"/>
  <c r="A174" i="8"/>
  <c r="CB173" i="8"/>
  <c r="O173" i="8"/>
  <c r="N173" i="8"/>
  <c r="CA173" i="8" s="1"/>
  <c r="M173" i="8"/>
  <c r="K173" i="8"/>
  <c r="I173" i="8"/>
  <c r="A173" i="8"/>
  <c r="CB172" i="8"/>
  <c r="CA172" i="8"/>
  <c r="N172" i="8"/>
  <c r="N198" i="8" s="1"/>
  <c r="M172" i="8"/>
  <c r="I172" i="8"/>
  <c r="K172" i="8" s="1"/>
  <c r="O172" i="8" s="1"/>
  <c r="J165" i="8"/>
  <c r="N163" i="8"/>
  <c r="M163" i="8"/>
  <c r="K163" i="8"/>
  <c r="O163" i="8" s="1"/>
  <c r="I163" i="8"/>
  <c r="CB162" i="8"/>
  <c r="CA162" i="8"/>
  <c r="N162" i="8"/>
  <c r="M162" i="8"/>
  <c r="K162" i="8"/>
  <c r="O162" i="8" s="1"/>
  <c r="I162" i="8"/>
  <c r="CB161" i="8"/>
  <c r="N161" i="8"/>
  <c r="CA161" i="8" s="1"/>
  <c r="M161" i="8"/>
  <c r="K161" i="8"/>
  <c r="O161" i="8" s="1"/>
  <c r="I161" i="8"/>
  <c r="CB160" i="8"/>
  <c r="CA160" i="8"/>
  <c r="N160" i="8"/>
  <c r="M160" i="8"/>
  <c r="K160" i="8"/>
  <c r="O160" i="8" s="1"/>
  <c r="I160" i="8"/>
  <c r="CB159" i="8"/>
  <c r="O159" i="8"/>
  <c r="N159" i="8"/>
  <c r="CA159" i="8" s="1"/>
  <c r="M159" i="8"/>
  <c r="K159" i="8"/>
  <c r="I159" i="8"/>
  <c r="CB158" i="8"/>
  <c r="CA158" i="8"/>
  <c r="N158" i="8"/>
  <c r="M158" i="8"/>
  <c r="I158" i="8"/>
  <c r="K158" i="8" s="1"/>
  <c r="O158" i="8" s="1"/>
  <c r="CB157" i="8"/>
  <c r="N157" i="8"/>
  <c r="CA157" i="8" s="1"/>
  <c r="M157" i="8"/>
  <c r="K157" i="8"/>
  <c r="O157" i="8" s="1"/>
  <c r="I157" i="8"/>
  <c r="CB156" i="8"/>
  <c r="CA156" i="8"/>
  <c r="N156" i="8"/>
  <c r="M156" i="8"/>
  <c r="K156" i="8"/>
  <c r="O156" i="8" s="1"/>
  <c r="I156" i="8"/>
  <c r="CB155" i="8"/>
  <c r="CA155" i="8"/>
  <c r="N155" i="8"/>
  <c r="M155" i="8"/>
  <c r="K155" i="8"/>
  <c r="O155" i="8" s="1"/>
  <c r="I155" i="8"/>
  <c r="CB154" i="8"/>
  <c r="CA154" i="8"/>
  <c r="N154" i="8"/>
  <c r="M154" i="8"/>
  <c r="I154" i="8"/>
  <c r="K154" i="8" s="1"/>
  <c r="O154" i="8" s="1"/>
  <c r="CB153" i="8"/>
  <c r="O153" i="8"/>
  <c r="N153" i="8"/>
  <c r="CA153" i="8" s="1"/>
  <c r="M153" i="8"/>
  <c r="K153" i="8"/>
  <c r="I153" i="8"/>
  <c r="CB152" i="8"/>
  <c r="N152" i="8"/>
  <c r="CA152" i="8" s="1"/>
  <c r="M152" i="8"/>
  <c r="I152" i="8"/>
  <c r="K152" i="8" s="1"/>
  <c r="O152" i="8" s="1"/>
  <c r="CB151" i="8"/>
  <c r="CA151" i="8"/>
  <c r="N151" i="8"/>
  <c r="M151" i="8"/>
  <c r="K151" i="8"/>
  <c r="O151" i="8" s="1"/>
  <c r="I151" i="8"/>
  <c r="CB150" i="8"/>
  <c r="N150" i="8"/>
  <c r="CA150" i="8" s="1"/>
  <c r="M150" i="8"/>
  <c r="K150" i="8"/>
  <c r="O150" i="8" s="1"/>
  <c r="I150" i="8"/>
  <c r="CB149" i="8"/>
  <c r="CA149" i="8"/>
  <c r="N149" i="8"/>
  <c r="M149" i="8"/>
  <c r="K149" i="8"/>
  <c r="O149" i="8" s="1"/>
  <c r="I149" i="8"/>
  <c r="CB148" i="8"/>
  <c r="CA148" i="8"/>
  <c r="N148" i="8"/>
  <c r="M148" i="8"/>
  <c r="I148" i="8"/>
  <c r="K148" i="8" s="1"/>
  <c r="O148" i="8" s="1"/>
  <c r="CB147" i="8"/>
  <c r="CA147" i="8"/>
  <c r="N147" i="8"/>
  <c r="M147" i="8"/>
  <c r="K147" i="8"/>
  <c r="O147" i="8" s="1"/>
  <c r="I147" i="8"/>
  <c r="CB146" i="8"/>
  <c r="O146" i="8"/>
  <c r="N146" i="8"/>
  <c r="CA146" i="8" s="1"/>
  <c r="M146" i="8"/>
  <c r="K146" i="8"/>
  <c r="I146" i="8"/>
  <c r="CB145" i="8"/>
  <c r="N145" i="8"/>
  <c r="CA145" i="8" s="1"/>
  <c r="M145" i="8"/>
  <c r="K145" i="8"/>
  <c r="O145" i="8" s="1"/>
  <c r="I145" i="8"/>
  <c r="CB144" i="8"/>
  <c r="CA144" i="8"/>
  <c r="N144" i="8"/>
  <c r="M144" i="8"/>
  <c r="K144" i="8"/>
  <c r="O144" i="8" s="1"/>
  <c r="I144" i="8"/>
  <c r="CB143" i="8"/>
  <c r="N143" i="8"/>
  <c r="CA143" i="8" s="1"/>
  <c r="M143" i="8"/>
  <c r="K143" i="8"/>
  <c r="O143" i="8" s="1"/>
  <c r="I143" i="8"/>
  <c r="CB142" i="8"/>
  <c r="CA142" i="8"/>
  <c r="N142" i="8"/>
  <c r="M142" i="8"/>
  <c r="K142" i="8"/>
  <c r="O142" i="8" s="1"/>
  <c r="I142" i="8"/>
  <c r="CB141" i="8"/>
  <c r="O141" i="8"/>
  <c r="N141" i="8"/>
  <c r="CA141" i="8" s="1"/>
  <c r="M141" i="8"/>
  <c r="K141" i="8"/>
  <c r="I141" i="8"/>
  <c r="CB140" i="8"/>
  <c r="CA140" i="8"/>
  <c r="N140" i="8"/>
  <c r="M140" i="8"/>
  <c r="I140" i="8"/>
  <c r="K140" i="8" s="1"/>
  <c r="O140" i="8" s="1"/>
  <c r="A140" i="8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CB139" i="8"/>
  <c r="N139" i="8"/>
  <c r="N165" i="8" s="1"/>
  <c r="M139" i="8"/>
  <c r="M165" i="8" s="1"/>
  <c r="K139" i="8"/>
  <c r="O139" i="8" s="1"/>
  <c r="I139" i="8"/>
  <c r="I165" i="8" s="1"/>
  <c r="J132" i="8"/>
  <c r="O130" i="8"/>
  <c r="N130" i="8"/>
  <c r="M130" i="8"/>
  <c r="K130" i="8"/>
  <c r="I130" i="8"/>
  <c r="CB129" i="8"/>
  <c r="N129" i="8"/>
  <c r="CA129" i="8" s="1"/>
  <c r="M129" i="8"/>
  <c r="I129" i="8"/>
  <c r="K129" i="8" s="1"/>
  <c r="O129" i="8" s="1"/>
  <c r="CB128" i="8"/>
  <c r="CA128" i="8"/>
  <c r="N128" i="8"/>
  <c r="M128" i="8"/>
  <c r="K128" i="8"/>
  <c r="O128" i="8" s="1"/>
  <c r="I128" i="8"/>
  <c r="CB127" i="8"/>
  <c r="N127" i="8"/>
  <c r="CA127" i="8" s="1"/>
  <c r="M127" i="8"/>
  <c r="K127" i="8"/>
  <c r="O127" i="8" s="1"/>
  <c r="I127" i="8"/>
  <c r="CB126" i="8"/>
  <c r="O126" i="8"/>
  <c r="N126" i="8"/>
  <c r="CA126" i="8" s="1"/>
  <c r="M126" i="8"/>
  <c r="K126" i="8"/>
  <c r="I126" i="8"/>
  <c r="CB125" i="8"/>
  <c r="CA125" i="8"/>
  <c r="N125" i="8"/>
  <c r="M125" i="8"/>
  <c r="I125" i="8"/>
  <c r="K125" i="8" s="1"/>
  <c r="O125" i="8" s="1"/>
  <c r="CB124" i="8"/>
  <c r="CA124" i="8"/>
  <c r="N124" i="8"/>
  <c r="M124" i="8"/>
  <c r="K124" i="8"/>
  <c r="O124" i="8" s="1"/>
  <c r="I124" i="8"/>
  <c r="CB123" i="8"/>
  <c r="O123" i="8"/>
  <c r="N123" i="8"/>
  <c r="CA123" i="8" s="1"/>
  <c r="M123" i="8"/>
  <c r="K123" i="8"/>
  <c r="I123" i="8"/>
  <c r="CB122" i="8"/>
  <c r="N122" i="8"/>
  <c r="CA122" i="8" s="1"/>
  <c r="M122" i="8"/>
  <c r="K122" i="8"/>
  <c r="O122" i="8" s="1"/>
  <c r="I122" i="8"/>
  <c r="CB121" i="8"/>
  <c r="CA121" i="8"/>
  <c r="N121" i="8"/>
  <c r="M121" i="8"/>
  <c r="K121" i="8"/>
  <c r="O121" i="8" s="1"/>
  <c r="I121" i="8"/>
  <c r="CB120" i="8"/>
  <c r="N120" i="8"/>
  <c r="CA120" i="8" s="1"/>
  <c r="M120" i="8"/>
  <c r="K120" i="8"/>
  <c r="O120" i="8" s="1"/>
  <c r="I120" i="8"/>
  <c r="CB119" i="8"/>
  <c r="CA119" i="8"/>
  <c r="N119" i="8"/>
  <c r="M119" i="8"/>
  <c r="K119" i="8"/>
  <c r="O119" i="8" s="1"/>
  <c r="I119" i="8"/>
  <c r="CB118" i="8"/>
  <c r="O118" i="8"/>
  <c r="N118" i="8"/>
  <c r="CA118" i="8" s="1"/>
  <c r="M118" i="8"/>
  <c r="K118" i="8"/>
  <c r="I118" i="8"/>
  <c r="CB117" i="8"/>
  <c r="CA117" i="8"/>
  <c r="N117" i="8"/>
  <c r="M117" i="8"/>
  <c r="I117" i="8"/>
  <c r="K117" i="8" s="1"/>
  <c r="O117" i="8" s="1"/>
  <c r="CB116" i="8"/>
  <c r="N116" i="8"/>
  <c r="CA116" i="8" s="1"/>
  <c r="M116" i="8"/>
  <c r="K116" i="8"/>
  <c r="O116" i="8" s="1"/>
  <c r="I116" i="8"/>
  <c r="CB115" i="8"/>
  <c r="O115" i="8"/>
  <c r="N115" i="8"/>
  <c r="CA115" i="8" s="1"/>
  <c r="M115" i="8"/>
  <c r="K115" i="8"/>
  <c r="I115" i="8"/>
  <c r="CB114" i="8"/>
  <c r="CA114" i="8"/>
  <c r="N114" i="8"/>
  <c r="M114" i="8"/>
  <c r="K114" i="8"/>
  <c r="O114" i="8" s="1"/>
  <c r="I114" i="8"/>
  <c r="CB113" i="8"/>
  <c r="CA113" i="8"/>
  <c r="N113" i="8"/>
  <c r="M113" i="8"/>
  <c r="I113" i="8"/>
  <c r="K113" i="8" s="1"/>
  <c r="O113" i="8" s="1"/>
  <c r="CB112" i="8"/>
  <c r="O112" i="8"/>
  <c r="N112" i="8"/>
  <c r="CA112" i="8" s="1"/>
  <c r="M112" i="8"/>
  <c r="K112" i="8"/>
  <c r="I112" i="8"/>
  <c r="CB111" i="8"/>
  <c r="N111" i="8"/>
  <c r="CA111" i="8" s="1"/>
  <c r="M111" i="8"/>
  <c r="I111" i="8"/>
  <c r="K111" i="8" s="1"/>
  <c r="O111" i="8" s="1"/>
  <c r="CB110" i="8"/>
  <c r="CA110" i="8"/>
  <c r="N110" i="8"/>
  <c r="M110" i="8"/>
  <c r="K110" i="8"/>
  <c r="O110" i="8" s="1"/>
  <c r="I110" i="8"/>
  <c r="CB109" i="8"/>
  <c r="N109" i="8"/>
  <c r="CA109" i="8" s="1"/>
  <c r="M109" i="8"/>
  <c r="K109" i="8"/>
  <c r="O109" i="8" s="1"/>
  <c r="I109" i="8"/>
  <c r="CB108" i="8"/>
  <c r="O108" i="8"/>
  <c r="N108" i="8"/>
  <c r="CA108" i="8" s="1"/>
  <c r="M108" i="8"/>
  <c r="K108" i="8"/>
  <c r="I108" i="8"/>
  <c r="A108" i="8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CB107" i="8"/>
  <c r="CA107" i="8"/>
  <c r="N107" i="8"/>
  <c r="N132" i="8" s="1"/>
  <c r="M107" i="8"/>
  <c r="I107" i="8"/>
  <c r="I132" i="8" s="1"/>
  <c r="A107" i="8"/>
  <c r="CB106" i="8"/>
  <c r="CA106" i="8"/>
  <c r="N106" i="8"/>
  <c r="M106" i="8"/>
  <c r="M132" i="8" s="1"/>
  <c r="K106" i="8"/>
  <c r="I106" i="8"/>
  <c r="J99" i="8"/>
  <c r="N97" i="8"/>
  <c r="M97" i="8"/>
  <c r="K97" i="8"/>
  <c r="O97" i="8" s="1"/>
  <c r="I97" i="8"/>
  <c r="CB96" i="8"/>
  <c r="CA96" i="8"/>
  <c r="N96" i="8"/>
  <c r="M96" i="8"/>
  <c r="K96" i="8"/>
  <c r="O96" i="8" s="1"/>
  <c r="I96" i="8"/>
  <c r="CB95" i="8"/>
  <c r="O95" i="8"/>
  <c r="N95" i="8"/>
  <c r="CA95" i="8" s="1"/>
  <c r="M95" i="8"/>
  <c r="K95" i="8"/>
  <c r="I95" i="8"/>
  <c r="CB94" i="8"/>
  <c r="CA94" i="8"/>
  <c r="N94" i="8"/>
  <c r="M94" i="8"/>
  <c r="I94" i="8"/>
  <c r="K94" i="8" s="1"/>
  <c r="O94" i="8" s="1"/>
  <c r="CB93" i="8"/>
  <c r="N93" i="8"/>
  <c r="CA93" i="8" s="1"/>
  <c r="M93" i="8"/>
  <c r="K93" i="8"/>
  <c r="O93" i="8" s="1"/>
  <c r="I93" i="8"/>
  <c r="CB92" i="8"/>
  <c r="O92" i="8"/>
  <c r="N92" i="8"/>
  <c r="CA92" i="8" s="1"/>
  <c r="M92" i="8"/>
  <c r="K92" i="8"/>
  <c r="I92" i="8"/>
  <c r="CB91" i="8"/>
  <c r="CA91" i="8"/>
  <c r="N91" i="8"/>
  <c r="M91" i="8"/>
  <c r="K91" i="8"/>
  <c r="O91" i="8" s="1"/>
  <c r="I91" i="8"/>
  <c r="CB90" i="8"/>
  <c r="CA90" i="8"/>
  <c r="N90" i="8"/>
  <c r="M90" i="8"/>
  <c r="I90" i="8"/>
  <c r="K90" i="8" s="1"/>
  <c r="O90" i="8" s="1"/>
  <c r="CB89" i="8"/>
  <c r="O89" i="8"/>
  <c r="N89" i="8"/>
  <c r="CA89" i="8" s="1"/>
  <c r="M89" i="8"/>
  <c r="K89" i="8"/>
  <c r="I89" i="8"/>
  <c r="CB88" i="8"/>
  <c r="N88" i="8"/>
  <c r="CA88" i="8" s="1"/>
  <c r="M88" i="8"/>
  <c r="I88" i="8"/>
  <c r="K88" i="8" s="1"/>
  <c r="O88" i="8" s="1"/>
  <c r="CB87" i="8"/>
  <c r="CA87" i="8"/>
  <c r="N87" i="8"/>
  <c r="M87" i="8"/>
  <c r="K87" i="8"/>
  <c r="O87" i="8" s="1"/>
  <c r="I87" i="8"/>
  <c r="CB86" i="8"/>
  <c r="N86" i="8"/>
  <c r="CA86" i="8" s="1"/>
  <c r="M86" i="8"/>
  <c r="K86" i="8"/>
  <c r="O86" i="8" s="1"/>
  <c r="I86" i="8"/>
  <c r="CB85" i="8"/>
  <c r="O85" i="8"/>
  <c r="N85" i="8"/>
  <c r="CA85" i="8" s="1"/>
  <c r="M85" i="8"/>
  <c r="K85" i="8"/>
  <c r="I85" i="8"/>
  <c r="CB84" i="8"/>
  <c r="CA84" i="8"/>
  <c r="N84" i="8"/>
  <c r="M84" i="8"/>
  <c r="I84" i="8"/>
  <c r="K84" i="8" s="1"/>
  <c r="O84" i="8" s="1"/>
  <c r="CB83" i="8"/>
  <c r="CA83" i="8"/>
  <c r="N83" i="8"/>
  <c r="M83" i="8"/>
  <c r="K83" i="8"/>
  <c r="O83" i="8" s="1"/>
  <c r="I83" i="8"/>
  <c r="CB82" i="8"/>
  <c r="O82" i="8"/>
  <c r="N82" i="8"/>
  <c r="CA82" i="8" s="1"/>
  <c r="M82" i="8"/>
  <c r="K82" i="8"/>
  <c r="I82" i="8"/>
  <c r="CB81" i="8"/>
  <c r="N81" i="8"/>
  <c r="CA81" i="8" s="1"/>
  <c r="M81" i="8"/>
  <c r="K81" i="8"/>
  <c r="O81" i="8" s="1"/>
  <c r="I81" i="8"/>
  <c r="CB80" i="8"/>
  <c r="CA80" i="8"/>
  <c r="N80" i="8"/>
  <c r="M80" i="8"/>
  <c r="K80" i="8"/>
  <c r="O80" i="8" s="1"/>
  <c r="I80" i="8"/>
  <c r="CB79" i="8"/>
  <c r="N79" i="8"/>
  <c r="CA79" i="8" s="1"/>
  <c r="M79" i="8"/>
  <c r="K79" i="8"/>
  <c r="O79" i="8" s="1"/>
  <c r="I79" i="8"/>
  <c r="CB78" i="8"/>
  <c r="CA78" i="8"/>
  <c r="N78" i="8"/>
  <c r="M78" i="8"/>
  <c r="K78" i="8"/>
  <c r="O78" i="8" s="1"/>
  <c r="I78" i="8"/>
  <c r="CB77" i="8"/>
  <c r="O77" i="8"/>
  <c r="N77" i="8"/>
  <c r="CA77" i="8" s="1"/>
  <c r="M77" i="8"/>
  <c r="K77" i="8"/>
  <c r="I77" i="8"/>
  <c r="CB76" i="8"/>
  <c r="CA76" i="8"/>
  <c r="N76" i="8"/>
  <c r="M76" i="8"/>
  <c r="I76" i="8"/>
  <c r="K76" i="8" s="1"/>
  <c r="O76" i="8" s="1"/>
  <c r="CB75" i="8"/>
  <c r="N75" i="8"/>
  <c r="CA75" i="8" s="1"/>
  <c r="M75" i="8"/>
  <c r="K75" i="8"/>
  <c r="O75" i="8" s="1"/>
  <c r="I75" i="8"/>
  <c r="CB74" i="8"/>
  <c r="O74" i="8"/>
  <c r="N74" i="8"/>
  <c r="CA74" i="8" s="1"/>
  <c r="M74" i="8"/>
  <c r="K74" i="8"/>
  <c r="I74" i="8"/>
  <c r="A74" i="8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CB73" i="8"/>
  <c r="CA73" i="8"/>
  <c r="N73" i="8"/>
  <c r="N99" i="8" s="1"/>
  <c r="M73" i="8"/>
  <c r="K73" i="8"/>
  <c r="K99" i="8" s="1"/>
  <c r="I73" i="8"/>
  <c r="I99" i="8" s="1"/>
  <c r="C68" i="8"/>
  <c r="C101" i="8" s="1"/>
  <c r="C134" i="8" s="1"/>
  <c r="C167" i="8" s="1"/>
  <c r="C200" i="8" s="1"/>
  <c r="C233" i="8" s="1"/>
  <c r="C266" i="8" s="1"/>
  <c r="C299" i="8" s="1"/>
  <c r="C332" i="8" s="1"/>
  <c r="C365" i="8" s="1"/>
  <c r="J66" i="8"/>
  <c r="N64" i="8"/>
  <c r="M64" i="8"/>
  <c r="K64" i="8"/>
  <c r="O64" i="8" s="1"/>
  <c r="I64" i="8"/>
  <c r="CB63" i="8"/>
  <c r="N63" i="8"/>
  <c r="CA63" i="8" s="1"/>
  <c r="M63" i="8"/>
  <c r="K63" i="8"/>
  <c r="O63" i="8" s="1"/>
  <c r="I63" i="8"/>
  <c r="CB62" i="8"/>
  <c r="O62" i="8"/>
  <c r="N62" i="8"/>
  <c r="CA62" i="8" s="1"/>
  <c r="M62" i="8"/>
  <c r="K62" i="8"/>
  <c r="I62" i="8"/>
  <c r="CB61" i="8"/>
  <c r="CA61" i="8"/>
  <c r="N61" i="8"/>
  <c r="M61" i="8"/>
  <c r="I61" i="8"/>
  <c r="K61" i="8" s="1"/>
  <c r="O61" i="8" s="1"/>
  <c r="CB60" i="8"/>
  <c r="CA60" i="8"/>
  <c r="N60" i="8"/>
  <c r="M60" i="8"/>
  <c r="K60" i="8"/>
  <c r="O60" i="8" s="1"/>
  <c r="I60" i="8"/>
  <c r="CB59" i="8"/>
  <c r="N59" i="8"/>
  <c r="CA59" i="8" s="1"/>
  <c r="M59" i="8"/>
  <c r="K59" i="8"/>
  <c r="O59" i="8" s="1"/>
  <c r="I59" i="8"/>
  <c r="CB58" i="8"/>
  <c r="N58" i="8"/>
  <c r="CA58" i="8" s="1"/>
  <c r="M58" i="8"/>
  <c r="K58" i="8"/>
  <c r="O58" i="8" s="1"/>
  <c r="I58" i="8"/>
  <c r="CB57" i="8"/>
  <c r="CA57" i="8"/>
  <c r="O57" i="8"/>
  <c r="N57" i="8"/>
  <c r="M57" i="8"/>
  <c r="K57" i="8"/>
  <c r="I57" i="8"/>
  <c r="CB56" i="8"/>
  <c r="N56" i="8"/>
  <c r="CA56" i="8" s="1"/>
  <c r="M56" i="8"/>
  <c r="K56" i="8"/>
  <c r="O56" i="8" s="1"/>
  <c r="I56" i="8"/>
  <c r="CB55" i="8"/>
  <c r="CA55" i="8"/>
  <c r="N55" i="8"/>
  <c r="M55" i="8"/>
  <c r="K55" i="8"/>
  <c r="O55" i="8" s="1"/>
  <c r="I55" i="8"/>
  <c r="CB54" i="8"/>
  <c r="O54" i="8"/>
  <c r="N54" i="8"/>
  <c r="CA54" i="8" s="1"/>
  <c r="M54" i="8"/>
  <c r="K54" i="8"/>
  <c r="I54" i="8"/>
  <c r="CB53" i="8"/>
  <c r="CA53" i="8"/>
  <c r="N53" i="8"/>
  <c r="M53" i="8"/>
  <c r="I53" i="8"/>
  <c r="K53" i="8" s="1"/>
  <c r="O53" i="8" s="1"/>
  <c r="CB52" i="8"/>
  <c r="N52" i="8"/>
  <c r="CA52" i="8" s="1"/>
  <c r="M52" i="8"/>
  <c r="K52" i="8"/>
  <c r="O52" i="8" s="1"/>
  <c r="I52" i="8"/>
  <c r="CB51" i="8"/>
  <c r="O51" i="8"/>
  <c r="N51" i="8"/>
  <c r="CA51" i="8" s="1"/>
  <c r="M51" i="8"/>
  <c r="K51" i="8"/>
  <c r="I51" i="8"/>
  <c r="CB50" i="8"/>
  <c r="CA50" i="8"/>
  <c r="O50" i="8"/>
  <c r="N50" i="8"/>
  <c r="M50" i="8"/>
  <c r="K50" i="8"/>
  <c r="I50" i="8"/>
  <c r="CB49" i="8"/>
  <c r="CA49" i="8"/>
  <c r="N49" i="8"/>
  <c r="M49" i="8"/>
  <c r="I49" i="8"/>
  <c r="K49" i="8" s="1"/>
  <c r="O49" i="8" s="1"/>
  <c r="CB48" i="8"/>
  <c r="N48" i="8"/>
  <c r="CA48" i="8" s="1"/>
  <c r="M48" i="8"/>
  <c r="K48" i="8"/>
  <c r="O48" i="8" s="1"/>
  <c r="I48" i="8"/>
  <c r="CB47" i="8"/>
  <c r="N47" i="8"/>
  <c r="CA47" i="8" s="1"/>
  <c r="M47" i="8"/>
  <c r="I47" i="8"/>
  <c r="K47" i="8" s="1"/>
  <c r="O47" i="8" s="1"/>
  <c r="CB46" i="8"/>
  <c r="CA46" i="8"/>
  <c r="N46" i="8"/>
  <c r="M46" i="8"/>
  <c r="K46" i="8"/>
  <c r="O46" i="8" s="1"/>
  <c r="I46" i="8"/>
  <c r="CB45" i="8"/>
  <c r="N45" i="8"/>
  <c r="CA45" i="8" s="1"/>
  <c r="M45" i="8"/>
  <c r="K45" i="8"/>
  <c r="O45" i="8" s="1"/>
  <c r="I45" i="8"/>
  <c r="CB44" i="8"/>
  <c r="O44" i="8"/>
  <c r="N44" i="8"/>
  <c r="CA44" i="8" s="1"/>
  <c r="M44" i="8"/>
  <c r="K44" i="8"/>
  <c r="I44" i="8"/>
  <c r="CB43" i="8"/>
  <c r="CA43" i="8"/>
  <c r="N43" i="8"/>
  <c r="M43" i="8"/>
  <c r="I43" i="8"/>
  <c r="I66" i="8" s="1"/>
  <c r="CB42" i="8"/>
  <c r="CA42" i="8"/>
  <c r="N42" i="8"/>
  <c r="M42" i="8"/>
  <c r="K42" i="8"/>
  <c r="O42" i="8" s="1"/>
  <c r="I42" i="8"/>
  <c r="A42" i="8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CB41" i="8"/>
  <c r="N41" i="8"/>
  <c r="CA41" i="8" s="1"/>
  <c r="M41" i="8"/>
  <c r="K41" i="8"/>
  <c r="O41" i="8" s="1"/>
  <c r="I41" i="8"/>
  <c r="A41" i="8"/>
  <c r="CB40" i="8"/>
  <c r="N40" i="8"/>
  <c r="CA40" i="8" s="1"/>
  <c r="M40" i="8"/>
  <c r="M66" i="8" s="1"/>
  <c r="K40" i="8"/>
  <c r="O40" i="8" s="1"/>
  <c r="I40" i="8"/>
  <c r="G35" i="8"/>
  <c r="G68" i="8" s="1"/>
  <c r="G101" i="8" s="1"/>
  <c r="G134" i="8" s="1"/>
  <c r="G167" i="8" s="1"/>
  <c r="G200" i="8" s="1"/>
  <c r="G233" i="8" s="1"/>
  <c r="G266" i="8" s="1"/>
  <c r="G299" i="8" s="1"/>
  <c r="G332" i="8" s="1"/>
  <c r="G365" i="8" s="1"/>
  <c r="C35" i="8"/>
  <c r="C34" i="8"/>
  <c r="C67" i="8" s="1"/>
  <c r="C100" i="8" s="1"/>
  <c r="C133" i="8" s="1"/>
  <c r="C166" i="8" s="1"/>
  <c r="C199" i="8" s="1"/>
  <c r="C232" i="8" s="1"/>
  <c r="C265" i="8" s="1"/>
  <c r="C298" i="8" s="1"/>
  <c r="C331" i="8" s="1"/>
  <c r="C364" i="8" s="1"/>
  <c r="J33" i="8"/>
  <c r="O31" i="8"/>
  <c r="N31" i="8"/>
  <c r="M31" i="8"/>
  <c r="K31" i="8"/>
  <c r="I31" i="8"/>
  <c r="CB30" i="8"/>
  <c r="N30" i="8"/>
  <c r="CA30" i="8" s="1"/>
  <c r="M30" i="8"/>
  <c r="K30" i="8"/>
  <c r="O30" i="8" s="1"/>
  <c r="I30" i="8"/>
  <c r="CB29" i="8"/>
  <c r="CA29" i="8"/>
  <c r="N29" i="8"/>
  <c r="M29" i="8"/>
  <c r="K29" i="8"/>
  <c r="O29" i="8" s="1"/>
  <c r="I29" i="8"/>
  <c r="CB28" i="8"/>
  <c r="O28" i="8"/>
  <c r="N28" i="8"/>
  <c r="CA28" i="8" s="1"/>
  <c r="M28" i="8"/>
  <c r="K28" i="8"/>
  <c r="I28" i="8"/>
  <c r="CB27" i="8"/>
  <c r="CA27" i="8"/>
  <c r="N27" i="8"/>
  <c r="M27" i="8"/>
  <c r="I27" i="8"/>
  <c r="K27" i="8" s="1"/>
  <c r="O27" i="8" s="1"/>
  <c r="CB26" i="8"/>
  <c r="N26" i="8"/>
  <c r="CA26" i="8" s="1"/>
  <c r="M26" i="8"/>
  <c r="K26" i="8"/>
  <c r="O26" i="8" s="1"/>
  <c r="I26" i="8"/>
  <c r="CB25" i="8"/>
  <c r="O25" i="8"/>
  <c r="N25" i="8"/>
  <c r="CA25" i="8" s="1"/>
  <c r="M25" i="8"/>
  <c r="K25" i="8"/>
  <c r="I25" i="8"/>
  <c r="CB24" i="8"/>
  <c r="CA24" i="8"/>
  <c r="O24" i="8"/>
  <c r="N24" i="8"/>
  <c r="M24" i="8"/>
  <c r="K24" i="8"/>
  <c r="I24" i="8"/>
  <c r="CB23" i="8"/>
  <c r="CA23" i="8"/>
  <c r="N23" i="8"/>
  <c r="M23" i="8"/>
  <c r="I23" i="8"/>
  <c r="K23" i="8" s="1"/>
  <c r="O23" i="8" s="1"/>
  <c r="CB22" i="8"/>
  <c r="N22" i="8"/>
  <c r="CA22" i="8" s="1"/>
  <c r="M22" i="8"/>
  <c r="K22" i="8"/>
  <c r="O22" i="8" s="1"/>
  <c r="I22" i="8"/>
  <c r="CB21" i="8"/>
  <c r="N21" i="8"/>
  <c r="CA21" i="8" s="1"/>
  <c r="M21" i="8"/>
  <c r="I21" i="8"/>
  <c r="K21" i="8" s="1"/>
  <c r="O21" i="8" s="1"/>
  <c r="CB20" i="8"/>
  <c r="CA20" i="8"/>
  <c r="N20" i="8"/>
  <c r="M20" i="8"/>
  <c r="K20" i="8"/>
  <c r="O20" i="8" s="1"/>
  <c r="I20" i="8"/>
  <c r="CB19" i="8"/>
  <c r="N19" i="8"/>
  <c r="CA19" i="8" s="1"/>
  <c r="M19" i="8"/>
  <c r="K19" i="8"/>
  <c r="O19" i="8" s="1"/>
  <c r="I19" i="8"/>
  <c r="CB18" i="8"/>
  <c r="O18" i="8"/>
  <c r="N18" i="8"/>
  <c r="CA18" i="8" s="1"/>
  <c r="M18" i="8"/>
  <c r="K18" i="8"/>
  <c r="I18" i="8"/>
  <c r="CB17" i="8"/>
  <c r="CA17" i="8"/>
  <c r="N17" i="8"/>
  <c r="M17" i="8"/>
  <c r="I17" i="8"/>
  <c r="K17" i="8" s="1"/>
  <c r="O17" i="8" s="1"/>
  <c r="CB16" i="8"/>
  <c r="CA16" i="8"/>
  <c r="N16" i="8"/>
  <c r="M16" i="8"/>
  <c r="K16" i="8"/>
  <c r="O16" i="8" s="1"/>
  <c r="I16" i="8"/>
  <c r="CB15" i="8"/>
  <c r="N15" i="8"/>
  <c r="CA15" i="8" s="1"/>
  <c r="M15" i="8"/>
  <c r="K15" i="8"/>
  <c r="O15" i="8" s="1"/>
  <c r="I15" i="8"/>
  <c r="CB14" i="8"/>
  <c r="N14" i="8"/>
  <c r="CA14" i="8" s="1"/>
  <c r="M14" i="8"/>
  <c r="K14" i="8"/>
  <c r="O14" i="8" s="1"/>
  <c r="I14" i="8"/>
  <c r="CB13" i="8"/>
  <c r="CA13" i="8"/>
  <c r="O13" i="8"/>
  <c r="N13" i="8"/>
  <c r="M13" i="8"/>
  <c r="K13" i="8"/>
  <c r="I13" i="8"/>
  <c r="CB12" i="8"/>
  <c r="N12" i="8"/>
  <c r="CA12" i="8" s="1"/>
  <c r="M12" i="8"/>
  <c r="K12" i="8"/>
  <c r="O12" i="8" s="1"/>
  <c r="I12" i="8"/>
  <c r="CB11" i="8"/>
  <c r="CA11" i="8"/>
  <c r="N11" i="8"/>
  <c r="M11" i="8"/>
  <c r="K11" i="8"/>
  <c r="O11" i="8" s="1"/>
  <c r="I11" i="8"/>
  <c r="CB10" i="8"/>
  <c r="O10" i="8"/>
  <c r="N10" i="8"/>
  <c r="CA10" i="8" s="1"/>
  <c r="M10" i="8"/>
  <c r="K10" i="8"/>
  <c r="I10" i="8"/>
  <c r="CB9" i="8"/>
  <c r="CA9" i="8"/>
  <c r="N9" i="8"/>
  <c r="M9" i="8"/>
  <c r="I9" i="8"/>
  <c r="K9" i="8" s="1"/>
  <c r="O9" i="8" s="1"/>
  <c r="A9" i="8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CB8" i="8"/>
  <c r="N8" i="8"/>
  <c r="CA8" i="8" s="1"/>
  <c r="M8" i="8"/>
  <c r="I8" i="8"/>
  <c r="I33" i="8" s="1"/>
  <c r="A8" i="8"/>
  <c r="CB7" i="8"/>
  <c r="O7" i="8"/>
  <c r="N7" i="8"/>
  <c r="M7" i="8"/>
  <c r="M33" i="8" s="1"/>
  <c r="K7" i="8"/>
  <c r="I7" i="8"/>
  <c r="D645" i="4"/>
  <c r="D644" i="4"/>
  <c r="D643" i="4"/>
  <c r="D642" i="4"/>
  <c r="D641" i="4"/>
  <c r="D640" i="4"/>
  <c r="D639" i="4"/>
  <c r="D638" i="4"/>
  <c r="D637" i="4"/>
  <c r="D636" i="4"/>
  <c r="D635" i="4"/>
  <c r="D634" i="4"/>
  <c r="D633" i="4"/>
  <c r="D631" i="4" s="1"/>
  <c r="D632" i="4"/>
  <c r="E631" i="4"/>
  <c r="D630" i="4"/>
  <c r="D629" i="4"/>
  <c r="D628" i="4"/>
  <c r="D627" i="4"/>
  <c r="D626" i="4"/>
  <c r="D625" i="4"/>
  <c r="D624" i="4"/>
  <c r="D623" i="4"/>
  <c r="D622" i="4"/>
  <c r="D621" i="4"/>
  <c r="D620" i="4"/>
  <c r="D619" i="4"/>
  <c r="D618" i="4"/>
  <c r="D617" i="4"/>
  <c r="D616" i="4"/>
  <c r="D604" i="4"/>
  <c r="B599" i="4"/>
  <c r="B597" i="4"/>
  <c r="D596" i="4"/>
  <c r="B596" i="4"/>
  <c r="D591" i="4"/>
  <c r="D590" i="4"/>
  <c r="D589" i="4"/>
  <c r="D588" i="4"/>
  <c r="D587" i="4"/>
  <c r="D586" i="4"/>
  <c r="D585" i="4"/>
  <c r="D584" i="4"/>
  <c r="D583" i="4"/>
  <c r="D582" i="4"/>
  <c r="D581" i="4"/>
  <c r="D580" i="4"/>
  <c r="D579" i="4"/>
  <c r="D578" i="4"/>
  <c r="E577" i="4"/>
  <c r="D577" i="4"/>
  <c r="D576" i="4"/>
  <c r="D575" i="4"/>
  <c r="D574" i="4"/>
  <c r="D573" i="4"/>
  <c r="D572" i="4"/>
  <c r="D571" i="4"/>
  <c r="D570" i="4"/>
  <c r="D569" i="4"/>
  <c r="D568" i="4"/>
  <c r="D567" i="4"/>
  <c r="D566" i="4"/>
  <c r="D565" i="4"/>
  <c r="D564" i="4"/>
  <c r="D563" i="4"/>
  <c r="D562" i="4"/>
  <c r="D550" i="4"/>
  <c r="B545" i="4"/>
  <c r="B543" i="4"/>
  <c r="D542" i="4"/>
  <c r="B542" i="4"/>
  <c r="D537" i="4"/>
  <c r="D536" i="4"/>
  <c r="D535" i="4"/>
  <c r="D534" i="4"/>
  <c r="D533" i="4"/>
  <c r="D532" i="4"/>
  <c r="D531" i="4"/>
  <c r="D530" i="4"/>
  <c r="D529" i="4"/>
  <c r="D528" i="4"/>
  <c r="D527" i="4"/>
  <c r="D526" i="4"/>
  <c r="D525" i="4"/>
  <c r="D524" i="4"/>
  <c r="D523" i="4" s="1"/>
  <c r="E523" i="4"/>
  <c r="D522" i="4"/>
  <c r="D521" i="4"/>
  <c r="D520" i="4"/>
  <c r="D519" i="4"/>
  <c r="D518" i="4"/>
  <c r="D517" i="4"/>
  <c r="D516" i="4"/>
  <c r="D515" i="4"/>
  <c r="D514" i="4"/>
  <c r="D513" i="4"/>
  <c r="D512" i="4"/>
  <c r="D511" i="4"/>
  <c r="D510" i="4"/>
  <c r="D509" i="4"/>
  <c r="D508" i="4"/>
  <c r="D496" i="4"/>
  <c r="B491" i="4"/>
  <c r="B489" i="4"/>
  <c r="D488" i="4"/>
  <c r="B488" i="4"/>
  <c r="D483" i="4"/>
  <c r="D482" i="4"/>
  <c r="D481" i="4"/>
  <c r="D480" i="4"/>
  <c r="D479" i="4"/>
  <c r="D478" i="4"/>
  <c r="D477" i="4"/>
  <c r="D476" i="4"/>
  <c r="D475" i="4"/>
  <c r="D474" i="4"/>
  <c r="D473" i="4"/>
  <c r="D472" i="4"/>
  <c r="D471" i="4"/>
  <c r="D470" i="4"/>
  <c r="E469" i="4"/>
  <c r="D469" i="4"/>
  <c r="D468" i="4"/>
  <c r="D467" i="4"/>
  <c r="D466" i="4"/>
  <c r="D465" i="4"/>
  <c r="D464" i="4"/>
  <c r="D461" i="4"/>
  <c r="D460" i="4"/>
  <c r="D458" i="4"/>
  <c r="D457" i="4"/>
  <c r="D456" i="4"/>
  <c r="D455" i="4"/>
  <c r="D454" i="4"/>
  <c r="D442" i="4"/>
  <c r="B437" i="4"/>
  <c r="B435" i="4"/>
  <c r="D434" i="4"/>
  <c r="B434" i="4"/>
  <c r="D429" i="4"/>
  <c r="D428" i="4"/>
  <c r="D427" i="4"/>
  <c r="D426" i="4"/>
  <c r="D425" i="4"/>
  <c r="D424" i="4"/>
  <c r="D423" i="4"/>
  <c r="D422" i="4"/>
  <c r="D421" i="4"/>
  <c r="D420" i="4"/>
  <c r="D419" i="4"/>
  <c r="D418" i="4"/>
  <c r="D417" i="4"/>
  <c r="D416" i="4"/>
  <c r="E415" i="4"/>
  <c r="D415" i="4"/>
  <c r="D414" i="4"/>
  <c r="D413" i="4"/>
  <c r="D412" i="4"/>
  <c r="D411" i="4"/>
  <c r="D410" i="4"/>
  <c r="D409" i="4"/>
  <c r="D407" i="4"/>
  <c r="D403" i="4"/>
  <c r="D402" i="4"/>
  <c r="D401" i="4"/>
  <c r="D400" i="4"/>
  <c r="D388" i="4"/>
  <c r="B383" i="4"/>
  <c r="B381" i="4"/>
  <c r="D380" i="4"/>
  <c r="B380" i="4"/>
  <c r="D375" i="4"/>
  <c r="D374" i="4"/>
  <c r="D373" i="4"/>
  <c r="D372" i="4"/>
  <c r="D371" i="4"/>
  <c r="D370" i="4"/>
  <c r="D369" i="4"/>
  <c r="D368" i="4"/>
  <c r="D367" i="4"/>
  <c r="D366" i="4"/>
  <c r="D365" i="4"/>
  <c r="D364" i="4"/>
  <c r="D363" i="4"/>
  <c r="D362" i="4"/>
  <c r="D361" i="4" s="1"/>
  <c r="E361" i="4"/>
  <c r="D360" i="4"/>
  <c r="D359" i="4"/>
  <c r="D358" i="4"/>
  <c r="D357" i="4"/>
  <c r="D356" i="4"/>
  <c r="D355" i="4"/>
  <c r="D353" i="4"/>
  <c r="D351" i="4"/>
  <c r="D350" i="4"/>
  <c r="D349" i="4"/>
  <c r="D348" i="4"/>
  <c r="D347" i="4"/>
  <c r="D346" i="4"/>
  <c r="D334" i="4"/>
  <c r="B329" i="4"/>
  <c r="B327" i="4"/>
  <c r="D326" i="4"/>
  <c r="B326" i="4"/>
  <c r="D321" i="4"/>
  <c r="D320" i="4"/>
  <c r="D319" i="4"/>
  <c r="D318" i="4"/>
  <c r="D317" i="4"/>
  <c r="D316" i="4"/>
  <c r="D315" i="4"/>
  <c r="D314" i="4"/>
  <c r="D313" i="4"/>
  <c r="D312" i="4"/>
  <c r="D311" i="4"/>
  <c r="D310" i="4"/>
  <c r="D309" i="4"/>
  <c r="D308" i="4"/>
  <c r="D307" i="4" s="1"/>
  <c r="E307" i="4"/>
  <c r="D306" i="4"/>
  <c r="D305" i="4"/>
  <c r="D304" i="4"/>
  <c r="D303" i="4"/>
  <c r="D302" i="4"/>
  <c r="D301" i="4"/>
  <c r="D300" i="4"/>
  <c r="D299" i="4"/>
  <c r="D298" i="4"/>
  <c r="D296" i="4"/>
  <c r="D295" i="4"/>
  <c r="D294" i="4"/>
  <c r="D293" i="4"/>
  <c r="D292" i="4"/>
  <c r="D280" i="4"/>
  <c r="B275" i="4"/>
  <c r="B273" i="4"/>
  <c r="D272" i="4"/>
  <c r="B272" i="4"/>
  <c r="D267" i="4"/>
  <c r="D266" i="4"/>
  <c r="D265" i="4"/>
  <c r="D264" i="4"/>
  <c r="D263" i="4"/>
  <c r="D262" i="4"/>
  <c r="D261" i="4"/>
  <c r="D260" i="4"/>
  <c r="D259" i="4"/>
  <c r="D258" i="4"/>
  <c r="D257" i="4"/>
  <c r="D256" i="4"/>
  <c r="D255" i="4"/>
  <c r="D254" i="4"/>
  <c r="D253" i="4" s="1"/>
  <c r="E253" i="4"/>
  <c r="D252" i="4"/>
  <c r="D251" i="4"/>
  <c r="D250" i="4"/>
  <c r="D249" i="4"/>
  <c r="D248" i="4"/>
  <c r="D247" i="4"/>
  <c r="D243" i="4"/>
  <c r="D241" i="4"/>
  <c r="D240" i="4"/>
  <c r="D239" i="4"/>
  <c r="D238" i="4"/>
  <c r="D226" i="4"/>
  <c r="B221" i="4"/>
  <c r="B219" i="4"/>
  <c r="D218" i="4"/>
  <c r="B218" i="4"/>
  <c r="D213" i="4"/>
  <c r="D212" i="4"/>
  <c r="D211" i="4"/>
  <c r="D210" i="4"/>
  <c r="D209" i="4"/>
  <c r="D208" i="4"/>
  <c r="D207" i="4"/>
  <c r="D206" i="4"/>
  <c r="D205" i="4"/>
  <c r="D204" i="4"/>
  <c r="D203" i="4"/>
  <c r="D202" i="4"/>
  <c r="D201" i="4"/>
  <c r="D200" i="4"/>
  <c r="E199" i="4"/>
  <c r="D199" i="4"/>
  <c r="D198" i="4"/>
  <c r="D197" i="4"/>
  <c r="D196" i="4"/>
  <c r="D195" i="4"/>
  <c r="D194" i="4"/>
  <c r="D193" i="4"/>
  <c r="D192" i="4"/>
  <c r="D191" i="4"/>
  <c r="D190" i="4"/>
  <c r="D189" i="4"/>
  <c r="D188" i="4"/>
  <c r="D187" i="4"/>
  <c r="D186" i="4"/>
  <c r="D185" i="4"/>
  <c r="D184" i="4"/>
  <c r="D172" i="4"/>
  <c r="B167" i="4"/>
  <c r="B165" i="4"/>
  <c r="D164" i="4"/>
  <c r="B164" i="4"/>
  <c r="D159" i="4"/>
  <c r="D158" i="4"/>
  <c r="D157" i="4"/>
  <c r="D156" i="4"/>
  <c r="D155" i="4"/>
  <c r="D154" i="4"/>
  <c r="D153" i="4"/>
  <c r="D152" i="4"/>
  <c r="D151" i="4"/>
  <c r="D150" i="4"/>
  <c r="D149" i="4"/>
  <c r="D148" i="4"/>
  <c r="D147" i="4"/>
  <c r="D146" i="4"/>
  <c r="D145" i="4" s="1"/>
  <c r="E145" i="4"/>
  <c r="D144" i="4"/>
  <c r="D143" i="4"/>
  <c r="D142" i="4"/>
  <c r="D141" i="4"/>
  <c r="D140" i="4"/>
  <c r="D139" i="4"/>
  <c r="D138" i="4"/>
  <c r="D137" i="4"/>
  <c r="D136" i="4"/>
  <c r="D135" i="4"/>
  <c r="D134" i="4"/>
  <c r="D133" i="4"/>
  <c r="D132" i="4"/>
  <c r="D131" i="4"/>
  <c r="D130" i="4"/>
  <c r="D118" i="4"/>
  <c r="B113" i="4"/>
  <c r="B111" i="4"/>
  <c r="D110" i="4"/>
  <c r="B110" i="4"/>
  <c r="D56" i="4"/>
  <c r="B59" i="4"/>
  <c r="B57" i="4"/>
  <c r="B5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E91" i="4"/>
  <c r="D91" i="4"/>
  <c r="D90" i="4"/>
  <c r="D89" i="4"/>
  <c r="D88" i="4"/>
  <c r="D87" i="4"/>
  <c r="D86" i="4"/>
  <c r="D83" i="4"/>
  <c r="D82" i="4"/>
  <c r="D80" i="4"/>
  <c r="D79" i="4"/>
  <c r="D78" i="4"/>
  <c r="D77" i="4"/>
  <c r="D76" i="4"/>
  <c r="D64" i="4"/>
  <c r="G4" i="7"/>
  <c r="G3" i="7"/>
  <c r="G49" i="7" s="1"/>
  <c r="H2" i="7"/>
  <c r="H48" i="7" s="1"/>
  <c r="B3" i="4"/>
  <c r="B5" i="4"/>
  <c r="B2" i="4"/>
  <c r="G365" i="5"/>
  <c r="C365" i="5"/>
  <c r="C364" i="5"/>
  <c r="G332" i="5"/>
  <c r="C332" i="5"/>
  <c r="C331" i="5"/>
  <c r="G299" i="5"/>
  <c r="C299" i="5"/>
  <c r="C298" i="5"/>
  <c r="G266" i="5"/>
  <c r="C266" i="5"/>
  <c r="C265" i="5"/>
  <c r="G233" i="5"/>
  <c r="C233" i="5"/>
  <c r="C232" i="5"/>
  <c r="G200" i="5"/>
  <c r="C200" i="5"/>
  <c r="C199" i="5"/>
  <c r="G167" i="5"/>
  <c r="C167" i="5"/>
  <c r="C166" i="5"/>
  <c r="G134" i="5"/>
  <c r="C134" i="5"/>
  <c r="C133" i="5"/>
  <c r="G101" i="5"/>
  <c r="C101" i="5"/>
  <c r="C100" i="5"/>
  <c r="G68" i="5"/>
  <c r="C68" i="5"/>
  <c r="C67" i="5"/>
  <c r="G35" i="5"/>
  <c r="C35" i="5"/>
  <c r="C34" i="5"/>
  <c r="J396" i="5"/>
  <c r="N394" i="5"/>
  <c r="M394" i="5"/>
  <c r="I394" i="5"/>
  <c r="K394" i="5" s="1"/>
  <c r="O394" i="5" s="1"/>
  <c r="CB393" i="5"/>
  <c r="CA393" i="5"/>
  <c r="N393" i="5"/>
  <c r="M393" i="5"/>
  <c r="I393" i="5"/>
  <c r="K393" i="5" s="1"/>
  <c r="O393" i="5" s="1"/>
  <c r="CB392" i="5"/>
  <c r="CA392" i="5"/>
  <c r="N392" i="5"/>
  <c r="M392" i="5"/>
  <c r="K392" i="5"/>
  <c r="O392" i="5" s="1"/>
  <c r="I392" i="5"/>
  <c r="CB391" i="5"/>
  <c r="N391" i="5"/>
  <c r="CA391" i="5" s="1"/>
  <c r="M391" i="5"/>
  <c r="I391" i="5"/>
  <c r="K391" i="5" s="1"/>
  <c r="O391" i="5" s="1"/>
  <c r="CB390" i="5"/>
  <c r="CA390" i="5"/>
  <c r="N390" i="5"/>
  <c r="M390" i="5"/>
  <c r="I390" i="5"/>
  <c r="K390" i="5" s="1"/>
  <c r="O390" i="5" s="1"/>
  <c r="CB389" i="5"/>
  <c r="CA389" i="5"/>
  <c r="N389" i="5"/>
  <c r="M389" i="5"/>
  <c r="K389" i="5"/>
  <c r="O389" i="5" s="1"/>
  <c r="I389" i="5"/>
  <c r="CB388" i="5"/>
  <c r="N388" i="5"/>
  <c r="CA388" i="5" s="1"/>
  <c r="M388" i="5"/>
  <c r="I388" i="5"/>
  <c r="K388" i="5" s="1"/>
  <c r="O388" i="5" s="1"/>
  <c r="CB387" i="5"/>
  <c r="CA387" i="5"/>
  <c r="N387" i="5"/>
  <c r="M387" i="5"/>
  <c r="I387" i="5"/>
  <c r="K387" i="5" s="1"/>
  <c r="O387" i="5" s="1"/>
  <c r="CB386" i="5"/>
  <c r="CA386" i="5"/>
  <c r="N386" i="5"/>
  <c r="M386" i="5"/>
  <c r="K386" i="5"/>
  <c r="O386" i="5" s="1"/>
  <c r="I386" i="5"/>
  <c r="CB385" i="5"/>
  <c r="N385" i="5"/>
  <c r="CA385" i="5" s="1"/>
  <c r="M385" i="5"/>
  <c r="K385" i="5"/>
  <c r="O385" i="5" s="1"/>
  <c r="I385" i="5"/>
  <c r="CB384" i="5"/>
  <c r="N384" i="5"/>
  <c r="CA384" i="5" s="1"/>
  <c r="M384" i="5"/>
  <c r="I384" i="5"/>
  <c r="K384" i="5" s="1"/>
  <c r="O384" i="5" s="1"/>
  <c r="CB383" i="5"/>
  <c r="CA383" i="5"/>
  <c r="N383" i="5"/>
  <c r="M383" i="5"/>
  <c r="K383" i="5"/>
  <c r="O383" i="5" s="1"/>
  <c r="I383" i="5"/>
  <c r="CB382" i="5"/>
  <c r="N382" i="5"/>
  <c r="CA382" i="5" s="1"/>
  <c r="M382" i="5"/>
  <c r="K382" i="5"/>
  <c r="O382" i="5" s="1"/>
  <c r="I382" i="5"/>
  <c r="CB381" i="5"/>
  <c r="CA381" i="5"/>
  <c r="N381" i="5"/>
  <c r="M381" i="5"/>
  <c r="I381" i="5"/>
  <c r="K381" i="5" s="1"/>
  <c r="O381" i="5" s="1"/>
  <c r="CB380" i="5"/>
  <c r="CA380" i="5"/>
  <c r="N380" i="5"/>
  <c r="M380" i="5"/>
  <c r="I380" i="5"/>
  <c r="K380" i="5" s="1"/>
  <c r="O380" i="5" s="1"/>
  <c r="CB379" i="5"/>
  <c r="N379" i="5"/>
  <c r="CA379" i="5" s="1"/>
  <c r="M379" i="5"/>
  <c r="K379" i="5"/>
  <c r="O379" i="5" s="1"/>
  <c r="I379" i="5"/>
  <c r="CB378" i="5"/>
  <c r="N378" i="5"/>
  <c r="CA378" i="5" s="1"/>
  <c r="M378" i="5"/>
  <c r="I378" i="5"/>
  <c r="K378" i="5" s="1"/>
  <c r="O378" i="5" s="1"/>
  <c r="CB377" i="5"/>
  <c r="CA377" i="5"/>
  <c r="N377" i="5"/>
  <c r="M377" i="5"/>
  <c r="I377" i="5"/>
  <c r="K377" i="5" s="1"/>
  <c r="O377" i="5" s="1"/>
  <c r="CB376" i="5"/>
  <c r="N376" i="5"/>
  <c r="CA376" i="5" s="1"/>
  <c r="M376" i="5"/>
  <c r="K376" i="5"/>
  <c r="O376" i="5" s="1"/>
  <c r="I376" i="5"/>
  <c r="CB375" i="5"/>
  <c r="N375" i="5"/>
  <c r="CA375" i="5" s="1"/>
  <c r="M375" i="5"/>
  <c r="I375" i="5"/>
  <c r="K375" i="5" s="1"/>
  <c r="O375" i="5" s="1"/>
  <c r="CB374" i="5"/>
  <c r="CA374" i="5"/>
  <c r="N374" i="5"/>
  <c r="M374" i="5"/>
  <c r="I374" i="5"/>
  <c r="K374" i="5" s="1"/>
  <c r="O374" i="5" s="1"/>
  <c r="CB373" i="5"/>
  <c r="N373" i="5"/>
  <c r="CA373" i="5" s="1"/>
  <c r="M373" i="5"/>
  <c r="I373" i="5"/>
  <c r="K373" i="5" s="1"/>
  <c r="O373" i="5" s="1"/>
  <c r="CB372" i="5"/>
  <c r="N372" i="5"/>
  <c r="CA372" i="5" s="1"/>
  <c r="M372" i="5"/>
  <c r="I372" i="5"/>
  <c r="K372" i="5" s="1"/>
  <c r="O372" i="5" s="1"/>
  <c r="CB371" i="5"/>
  <c r="N371" i="5"/>
  <c r="CA371" i="5" s="1"/>
  <c r="M371" i="5"/>
  <c r="I371" i="5"/>
  <c r="K371" i="5" s="1"/>
  <c r="O371" i="5" s="1"/>
  <c r="A371" i="5"/>
  <c r="A372" i="5" s="1"/>
  <c r="A373" i="5" s="1"/>
  <c r="A374" i="5" s="1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393" i="5" s="1"/>
  <c r="A394" i="5" s="1"/>
  <c r="CB370" i="5"/>
  <c r="N370" i="5"/>
  <c r="M370" i="5"/>
  <c r="I370" i="5"/>
  <c r="J363" i="5"/>
  <c r="N361" i="5"/>
  <c r="M361" i="5"/>
  <c r="I361" i="5"/>
  <c r="K361" i="5" s="1"/>
  <c r="O361" i="5" s="1"/>
  <c r="CB360" i="5"/>
  <c r="N360" i="5"/>
  <c r="CA360" i="5" s="1"/>
  <c r="M360" i="5"/>
  <c r="I360" i="5"/>
  <c r="K360" i="5" s="1"/>
  <c r="O360" i="5" s="1"/>
  <c r="CB359" i="5"/>
  <c r="CA359" i="5"/>
  <c r="N359" i="5"/>
  <c r="M359" i="5"/>
  <c r="I359" i="5"/>
  <c r="K359" i="5" s="1"/>
  <c r="O359" i="5" s="1"/>
  <c r="CB358" i="5"/>
  <c r="N358" i="5"/>
  <c r="CA358" i="5" s="1"/>
  <c r="M358" i="5"/>
  <c r="K358" i="5"/>
  <c r="O358" i="5" s="1"/>
  <c r="I358" i="5"/>
  <c r="CB357" i="5"/>
  <c r="N357" i="5"/>
  <c r="CA357" i="5" s="1"/>
  <c r="M357" i="5"/>
  <c r="I357" i="5"/>
  <c r="K357" i="5" s="1"/>
  <c r="O357" i="5" s="1"/>
  <c r="CB356" i="5"/>
  <c r="CA356" i="5"/>
  <c r="N356" i="5"/>
  <c r="M356" i="5"/>
  <c r="I356" i="5"/>
  <c r="K356" i="5" s="1"/>
  <c r="O356" i="5" s="1"/>
  <c r="CB355" i="5"/>
  <c r="N355" i="5"/>
  <c r="CA355" i="5" s="1"/>
  <c r="M355" i="5"/>
  <c r="K355" i="5"/>
  <c r="O355" i="5" s="1"/>
  <c r="I355" i="5"/>
  <c r="CB354" i="5"/>
  <c r="CA354" i="5"/>
  <c r="N354" i="5"/>
  <c r="M354" i="5"/>
  <c r="I354" i="5"/>
  <c r="K354" i="5" s="1"/>
  <c r="O354" i="5" s="1"/>
  <c r="CB353" i="5"/>
  <c r="CA353" i="5"/>
  <c r="N353" i="5"/>
  <c r="M353" i="5"/>
  <c r="I353" i="5"/>
  <c r="K353" i="5" s="1"/>
  <c r="O353" i="5" s="1"/>
  <c r="CB352" i="5"/>
  <c r="N352" i="5"/>
  <c r="CA352" i="5" s="1"/>
  <c r="M352" i="5"/>
  <c r="K352" i="5"/>
  <c r="O352" i="5" s="1"/>
  <c r="I352" i="5"/>
  <c r="CB351" i="5"/>
  <c r="N351" i="5"/>
  <c r="CA351" i="5" s="1"/>
  <c r="M351" i="5"/>
  <c r="I351" i="5"/>
  <c r="K351" i="5" s="1"/>
  <c r="O351" i="5" s="1"/>
  <c r="CB350" i="5"/>
  <c r="CA350" i="5"/>
  <c r="N350" i="5"/>
  <c r="M350" i="5"/>
  <c r="I350" i="5"/>
  <c r="K350" i="5" s="1"/>
  <c r="O350" i="5" s="1"/>
  <c r="CB349" i="5"/>
  <c r="N349" i="5"/>
  <c r="CA349" i="5" s="1"/>
  <c r="M349" i="5"/>
  <c r="K349" i="5"/>
  <c r="O349" i="5" s="1"/>
  <c r="I349" i="5"/>
  <c r="CB348" i="5"/>
  <c r="CA348" i="5"/>
  <c r="N348" i="5"/>
  <c r="M348" i="5"/>
  <c r="I348" i="5"/>
  <c r="K348" i="5" s="1"/>
  <c r="O348" i="5" s="1"/>
  <c r="CB347" i="5"/>
  <c r="CA347" i="5"/>
  <c r="N347" i="5"/>
  <c r="M347" i="5"/>
  <c r="I347" i="5"/>
  <c r="K347" i="5" s="1"/>
  <c r="O347" i="5" s="1"/>
  <c r="CB346" i="5"/>
  <c r="N346" i="5"/>
  <c r="CA346" i="5" s="1"/>
  <c r="M346" i="5"/>
  <c r="K346" i="5"/>
  <c r="O346" i="5" s="1"/>
  <c r="I346" i="5"/>
  <c r="CB345" i="5"/>
  <c r="N345" i="5"/>
  <c r="CA345" i="5" s="1"/>
  <c r="M345" i="5"/>
  <c r="I345" i="5"/>
  <c r="K345" i="5" s="1"/>
  <c r="O345" i="5" s="1"/>
  <c r="CB344" i="5"/>
  <c r="CA344" i="5"/>
  <c r="N344" i="5"/>
  <c r="M344" i="5"/>
  <c r="I344" i="5"/>
  <c r="K344" i="5" s="1"/>
  <c r="O344" i="5" s="1"/>
  <c r="CB343" i="5"/>
  <c r="N343" i="5"/>
  <c r="CA343" i="5" s="1"/>
  <c r="M343" i="5"/>
  <c r="K343" i="5"/>
  <c r="O343" i="5" s="1"/>
  <c r="I343" i="5"/>
  <c r="CB342" i="5"/>
  <c r="N342" i="5"/>
  <c r="CA342" i="5" s="1"/>
  <c r="M342" i="5"/>
  <c r="I342" i="5"/>
  <c r="K342" i="5" s="1"/>
  <c r="O342" i="5" s="1"/>
  <c r="CB341" i="5"/>
  <c r="CA341" i="5"/>
  <c r="N341" i="5"/>
  <c r="M341" i="5"/>
  <c r="I341" i="5"/>
  <c r="K341" i="5" s="1"/>
  <c r="O341" i="5" s="1"/>
  <c r="CB340" i="5"/>
  <c r="N340" i="5"/>
  <c r="CA340" i="5" s="1"/>
  <c r="M340" i="5"/>
  <c r="K340" i="5"/>
  <c r="O340" i="5" s="1"/>
  <c r="I340" i="5"/>
  <c r="CB339" i="5"/>
  <c r="N339" i="5"/>
  <c r="CA339" i="5" s="1"/>
  <c r="M339" i="5"/>
  <c r="I339" i="5"/>
  <c r="K339" i="5" s="1"/>
  <c r="O339" i="5" s="1"/>
  <c r="CB338" i="5"/>
  <c r="N338" i="5"/>
  <c r="CA338" i="5" s="1"/>
  <c r="M338" i="5"/>
  <c r="I338" i="5"/>
  <c r="K338" i="5" s="1"/>
  <c r="O338" i="5" s="1"/>
  <c r="A338" i="5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CB337" i="5"/>
  <c r="N337" i="5"/>
  <c r="M337" i="5"/>
  <c r="I337" i="5"/>
  <c r="I363" i="5" s="1"/>
  <c r="J330" i="5"/>
  <c r="N328" i="5"/>
  <c r="M328" i="5"/>
  <c r="I328" i="5"/>
  <c r="K328" i="5" s="1"/>
  <c r="O328" i="5" s="1"/>
  <c r="CB327" i="5"/>
  <c r="N327" i="5"/>
  <c r="CA327" i="5" s="1"/>
  <c r="M327" i="5"/>
  <c r="I327" i="5"/>
  <c r="K327" i="5" s="1"/>
  <c r="O327" i="5" s="1"/>
  <c r="CB326" i="5"/>
  <c r="CA326" i="5"/>
  <c r="N326" i="5"/>
  <c r="M326" i="5"/>
  <c r="I326" i="5"/>
  <c r="K326" i="5" s="1"/>
  <c r="O326" i="5" s="1"/>
  <c r="CB325" i="5"/>
  <c r="N325" i="5"/>
  <c r="CA325" i="5" s="1"/>
  <c r="M325" i="5"/>
  <c r="K325" i="5"/>
  <c r="O325" i="5" s="1"/>
  <c r="I325" i="5"/>
  <c r="CB324" i="5"/>
  <c r="N324" i="5"/>
  <c r="CA324" i="5" s="1"/>
  <c r="M324" i="5"/>
  <c r="I324" i="5"/>
  <c r="K324" i="5" s="1"/>
  <c r="O324" i="5" s="1"/>
  <c r="CB323" i="5"/>
  <c r="CA323" i="5"/>
  <c r="N323" i="5"/>
  <c r="M323" i="5"/>
  <c r="I323" i="5"/>
  <c r="K323" i="5" s="1"/>
  <c r="O323" i="5" s="1"/>
  <c r="CB322" i="5"/>
  <c r="N322" i="5"/>
  <c r="CA322" i="5" s="1"/>
  <c r="M322" i="5"/>
  <c r="K322" i="5"/>
  <c r="O322" i="5" s="1"/>
  <c r="I322" i="5"/>
  <c r="CB321" i="5"/>
  <c r="N321" i="5"/>
  <c r="CA321" i="5" s="1"/>
  <c r="M321" i="5"/>
  <c r="I321" i="5"/>
  <c r="K321" i="5" s="1"/>
  <c r="O321" i="5" s="1"/>
  <c r="CB320" i="5"/>
  <c r="CA320" i="5"/>
  <c r="N320" i="5"/>
  <c r="M320" i="5"/>
  <c r="I320" i="5"/>
  <c r="K320" i="5" s="1"/>
  <c r="O320" i="5" s="1"/>
  <c r="CB319" i="5"/>
  <c r="N319" i="5"/>
  <c r="CA319" i="5" s="1"/>
  <c r="M319" i="5"/>
  <c r="K319" i="5"/>
  <c r="O319" i="5" s="1"/>
  <c r="I319" i="5"/>
  <c r="CB318" i="5"/>
  <c r="N318" i="5"/>
  <c r="CA318" i="5" s="1"/>
  <c r="M318" i="5"/>
  <c r="I318" i="5"/>
  <c r="K318" i="5" s="1"/>
  <c r="O318" i="5" s="1"/>
  <c r="CB317" i="5"/>
  <c r="CA317" i="5"/>
  <c r="N317" i="5"/>
  <c r="M317" i="5"/>
  <c r="I317" i="5"/>
  <c r="K317" i="5" s="1"/>
  <c r="O317" i="5" s="1"/>
  <c r="CB316" i="5"/>
  <c r="N316" i="5"/>
  <c r="CA316" i="5" s="1"/>
  <c r="M316" i="5"/>
  <c r="K316" i="5"/>
  <c r="O316" i="5" s="1"/>
  <c r="I316" i="5"/>
  <c r="CB315" i="5"/>
  <c r="N315" i="5"/>
  <c r="CA315" i="5" s="1"/>
  <c r="M315" i="5"/>
  <c r="I315" i="5"/>
  <c r="K315" i="5" s="1"/>
  <c r="O315" i="5" s="1"/>
  <c r="CB314" i="5"/>
  <c r="CA314" i="5"/>
  <c r="N314" i="5"/>
  <c r="M314" i="5"/>
  <c r="I314" i="5"/>
  <c r="K314" i="5" s="1"/>
  <c r="O314" i="5" s="1"/>
  <c r="CB313" i="5"/>
  <c r="N313" i="5"/>
  <c r="CA313" i="5" s="1"/>
  <c r="M313" i="5"/>
  <c r="K313" i="5"/>
  <c r="O313" i="5" s="1"/>
  <c r="I313" i="5"/>
  <c r="CB312" i="5"/>
  <c r="N312" i="5"/>
  <c r="CA312" i="5" s="1"/>
  <c r="M312" i="5"/>
  <c r="I312" i="5"/>
  <c r="K312" i="5" s="1"/>
  <c r="O312" i="5" s="1"/>
  <c r="CB311" i="5"/>
  <c r="CA311" i="5"/>
  <c r="N311" i="5"/>
  <c r="M311" i="5"/>
  <c r="I311" i="5"/>
  <c r="K311" i="5" s="1"/>
  <c r="O311" i="5" s="1"/>
  <c r="CB310" i="5"/>
  <c r="N310" i="5"/>
  <c r="CA310" i="5" s="1"/>
  <c r="M310" i="5"/>
  <c r="K310" i="5"/>
  <c r="O310" i="5" s="1"/>
  <c r="I310" i="5"/>
  <c r="CB309" i="5"/>
  <c r="N309" i="5"/>
  <c r="CA309" i="5" s="1"/>
  <c r="M309" i="5"/>
  <c r="I309" i="5"/>
  <c r="K309" i="5" s="1"/>
  <c r="O309" i="5" s="1"/>
  <c r="CB308" i="5"/>
  <c r="CA308" i="5"/>
  <c r="N308" i="5"/>
  <c r="M308" i="5"/>
  <c r="I308" i="5"/>
  <c r="K308" i="5" s="1"/>
  <c r="O308" i="5" s="1"/>
  <c r="CB307" i="5"/>
  <c r="N307" i="5"/>
  <c r="CA307" i="5" s="1"/>
  <c r="M307" i="5"/>
  <c r="K307" i="5"/>
  <c r="O307" i="5" s="1"/>
  <c r="I307" i="5"/>
  <c r="CB306" i="5"/>
  <c r="N306" i="5"/>
  <c r="CA306" i="5" s="1"/>
  <c r="M306" i="5"/>
  <c r="I306" i="5"/>
  <c r="K306" i="5" s="1"/>
  <c r="O306" i="5" s="1"/>
  <c r="CB305" i="5"/>
  <c r="N305" i="5"/>
  <c r="CA305" i="5" s="1"/>
  <c r="M305" i="5"/>
  <c r="I305" i="5"/>
  <c r="K305" i="5" s="1"/>
  <c r="O305" i="5" s="1"/>
  <c r="A305" i="5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CB304" i="5"/>
  <c r="N304" i="5"/>
  <c r="M304" i="5"/>
  <c r="I304" i="5"/>
  <c r="J297" i="5"/>
  <c r="N295" i="5"/>
  <c r="M295" i="5"/>
  <c r="K295" i="5"/>
  <c r="O295" i="5" s="1"/>
  <c r="I295" i="5"/>
  <c r="CB294" i="5"/>
  <c r="N294" i="5"/>
  <c r="CA294" i="5" s="1"/>
  <c r="M294" i="5"/>
  <c r="I294" i="5"/>
  <c r="K294" i="5" s="1"/>
  <c r="O294" i="5" s="1"/>
  <c r="CB293" i="5"/>
  <c r="CA293" i="5"/>
  <c r="N293" i="5"/>
  <c r="M293" i="5"/>
  <c r="I293" i="5"/>
  <c r="K293" i="5" s="1"/>
  <c r="O293" i="5" s="1"/>
  <c r="CB292" i="5"/>
  <c r="N292" i="5"/>
  <c r="CA292" i="5" s="1"/>
  <c r="M292" i="5"/>
  <c r="K292" i="5"/>
  <c r="O292" i="5" s="1"/>
  <c r="I292" i="5"/>
  <c r="CB291" i="5"/>
  <c r="N291" i="5"/>
  <c r="CA291" i="5" s="1"/>
  <c r="M291" i="5"/>
  <c r="I291" i="5"/>
  <c r="K291" i="5" s="1"/>
  <c r="O291" i="5" s="1"/>
  <c r="CB290" i="5"/>
  <c r="CA290" i="5"/>
  <c r="N290" i="5"/>
  <c r="M290" i="5"/>
  <c r="I290" i="5"/>
  <c r="K290" i="5" s="1"/>
  <c r="O290" i="5" s="1"/>
  <c r="CB289" i="5"/>
  <c r="N289" i="5"/>
  <c r="CA289" i="5" s="1"/>
  <c r="M289" i="5"/>
  <c r="K289" i="5"/>
  <c r="O289" i="5" s="1"/>
  <c r="I289" i="5"/>
  <c r="CB288" i="5"/>
  <c r="N288" i="5"/>
  <c r="CA288" i="5" s="1"/>
  <c r="M288" i="5"/>
  <c r="I288" i="5"/>
  <c r="K288" i="5" s="1"/>
  <c r="O288" i="5" s="1"/>
  <c r="CB287" i="5"/>
  <c r="CA287" i="5"/>
  <c r="N287" i="5"/>
  <c r="M287" i="5"/>
  <c r="I287" i="5"/>
  <c r="K287" i="5" s="1"/>
  <c r="O287" i="5" s="1"/>
  <c r="CB286" i="5"/>
  <c r="N286" i="5"/>
  <c r="CA286" i="5" s="1"/>
  <c r="M286" i="5"/>
  <c r="K286" i="5"/>
  <c r="O286" i="5" s="1"/>
  <c r="I286" i="5"/>
  <c r="CB285" i="5"/>
  <c r="N285" i="5"/>
  <c r="CA285" i="5" s="1"/>
  <c r="M285" i="5"/>
  <c r="I285" i="5"/>
  <c r="K285" i="5" s="1"/>
  <c r="O285" i="5" s="1"/>
  <c r="CB284" i="5"/>
  <c r="CA284" i="5"/>
  <c r="N284" i="5"/>
  <c r="M284" i="5"/>
  <c r="I284" i="5"/>
  <c r="K284" i="5" s="1"/>
  <c r="O284" i="5" s="1"/>
  <c r="CB283" i="5"/>
  <c r="N283" i="5"/>
  <c r="CA283" i="5" s="1"/>
  <c r="M283" i="5"/>
  <c r="K283" i="5"/>
  <c r="O283" i="5" s="1"/>
  <c r="I283" i="5"/>
  <c r="CB282" i="5"/>
  <c r="N282" i="5"/>
  <c r="CA282" i="5" s="1"/>
  <c r="M282" i="5"/>
  <c r="I282" i="5"/>
  <c r="K282" i="5" s="1"/>
  <c r="O282" i="5" s="1"/>
  <c r="CB281" i="5"/>
  <c r="CA281" i="5"/>
  <c r="N281" i="5"/>
  <c r="M281" i="5"/>
  <c r="I281" i="5"/>
  <c r="K281" i="5" s="1"/>
  <c r="O281" i="5" s="1"/>
  <c r="CB280" i="5"/>
  <c r="N280" i="5"/>
  <c r="CA280" i="5" s="1"/>
  <c r="M280" i="5"/>
  <c r="K280" i="5"/>
  <c r="O280" i="5" s="1"/>
  <c r="I280" i="5"/>
  <c r="CB279" i="5"/>
  <c r="N279" i="5"/>
  <c r="CA279" i="5" s="1"/>
  <c r="M279" i="5"/>
  <c r="I279" i="5"/>
  <c r="K279" i="5" s="1"/>
  <c r="O279" i="5" s="1"/>
  <c r="CB278" i="5"/>
  <c r="CA278" i="5"/>
  <c r="N278" i="5"/>
  <c r="M278" i="5"/>
  <c r="I278" i="5"/>
  <c r="K278" i="5" s="1"/>
  <c r="O278" i="5" s="1"/>
  <c r="CB277" i="5"/>
  <c r="N277" i="5"/>
  <c r="CA277" i="5" s="1"/>
  <c r="M277" i="5"/>
  <c r="K277" i="5"/>
  <c r="O277" i="5" s="1"/>
  <c r="I277" i="5"/>
  <c r="CB276" i="5"/>
  <c r="N276" i="5"/>
  <c r="CA276" i="5" s="1"/>
  <c r="M276" i="5"/>
  <c r="I276" i="5"/>
  <c r="K276" i="5" s="1"/>
  <c r="O276" i="5" s="1"/>
  <c r="CB275" i="5"/>
  <c r="CA275" i="5"/>
  <c r="N275" i="5"/>
  <c r="M275" i="5"/>
  <c r="I275" i="5"/>
  <c r="K275" i="5" s="1"/>
  <c r="O275" i="5" s="1"/>
  <c r="CB274" i="5"/>
  <c r="N274" i="5"/>
  <c r="CA274" i="5" s="1"/>
  <c r="M274" i="5"/>
  <c r="I274" i="5"/>
  <c r="K274" i="5" s="1"/>
  <c r="O274" i="5" s="1"/>
  <c r="CB273" i="5"/>
  <c r="N273" i="5"/>
  <c r="CA273" i="5" s="1"/>
  <c r="M273" i="5"/>
  <c r="I273" i="5"/>
  <c r="K273" i="5" s="1"/>
  <c r="O273" i="5" s="1"/>
  <c r="CB272" i="5"/>
  <c r="N272" i="5"/>
  <c r="CA272" i="5" s="1"/>
  <c r="M272" i="5"/>
  <c r="I272" i="5"/>
  <c r="K272" i="5" s="1"/>
  <c r="O272" i="5" s="1"/>
  <c r="A272" i="5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CB271" i="5"/>
  <c r="N271" i="5"/>
  <c r="M271" i="5"/>
  <c r="I271" i="5"/>
  <c r="K271" i="5" s="1"/>
  <c r="J264" i="5"/>
  <c r="N262" i="5"/>
  <c r="M262" i="5"/>
  <c r="I262" i="5"/>
  <c r="K262" i="5" s="1"/>
  <c r="O262" i="5" s="1"/>
  <c r="CB261" i="5"/>
  <c r="N261" i="5"/>
  <c r="CA261" i="5" s="1"/>
  <c r="M261" i="5"/>
  <c r="I261" i="5"/>
  <c r="K261" i="5" s="1"/>
  <c r="O261" i="5" s="1"/>
  <c r="CB260" i="5"/>
  <c r="CA260" i="5"/>
  <c r="N260" i="5"/>
  <c r="M260" i="5"/>
  <c r="I260" i="5"/>
  <c r="K260" i="5" s="1"/>
  <c r="O260" i="5" s="1"/>
  <c r="CB259" i="5"/>
  <c r="N259" i="5"/>
  <c r="CA259" i="5" s="1"/>
  <c r="M259" i="5"/>
  <c r="I259" i="5"/>
  <c r="K259" i="5" s="1"/>
  <c r="O259" i="5" s="1"/>
  <c r="CB258" i="5"/>
  <c r="N258" i="5"/>
  <c r="CA258" i="5" s="1"/>
  <c r="M258" i="5"/>
  <c r="I258" i="5"/>
  <c r="K258" i="5" s="1"/>
  <c r="O258" i="5" s="1"/>
  <c r="CB257" i="5"/>
  <c r="CA257" i="5"/>
  <c r="N257" i="5"/>
  <c r="M257" i="5"/>
  <c r="I257" i="5"/>
  <c r="K257" i="5" s="1"/>
  <c r="O257" i="5" s="1"/>
  <c r="CB256" i="5"/>
  <c r="N256" i="5"/>
  <c r="CA256" i="5" s="1"/>
  <c r="M256" i="5"/>
  <c r="I256" i="5"/>
  <c r="K256" i="5" s="1"/>
  <c r="O256" i="5" s="1"/>
  <c r="CB255" i="5"/>
  <c r="N255" i="5"/>
  <c r="CA255" i="5" s="1"/>
  <c r="M255" i="5"/>
  <c r="I255" i="5"/>
  <c r="K255" i="5" s="1"/>
  <c r="O255" i="5" s="1"/>
  <c r="CB254" i="5"/>
  <c r="CA254" i="5"/>
  <c r="N254" i="5"/>
  <c r="M254" i="5"/>
  <c r="I254" i="5"/>
  <c r="K254" i="5" s="1"/>
  <c r="O254" i="5" s="1"/>
  <c r="CB253" i="5"/>
  <c r="N253" i="5"/>
  <c r="CA253" i="5" s="1"/>
  <c r="M253" i="5"/>
  <c r="I253" i="5"/>
  <c r="K253" i="5" s="1"/>
  <c r="O253" i="5" s="1"/>
  <c r="CB252" i="5"/>
  <c r="N252" i="5"/>
  <c r="CA252" i="5" s="1"/>
  <c r="M252" i="5"/>
  <c r="I252" i="5"/>
  <c r="K252" i="5" s="1"/>
  <c r="O252" i="5" s="1"/>
  <c r="CB251" i="5"/>
  <c r="CA251" i="5"/>
  <c r="N251" i="5"/>
  <c r="M251" i="5"/>
  <c r="I251" i="5"/>
  <c r="K251" i="5" s="1"/>
  <c r="O251" i="5" s="1"/>
  <c r="CB250" i="5"/>
  <c r="N250" i="5"/>
  <c r="CA250" i="5" s="1"/>
  <c r="M250" i="5"/>
  <c r="I250" i="5"/>
  <c r="K250" i="5" s="1"/>
  <c r="O250" i="5" s="1"/>
  <c r="CB249" i="5"/>
  <c r="N249" i="5"/>
  <c r="CA249" i="5" s="1"/>
  <c r="M249" i="5"/>
  <c r="I249" i="5"/>
  <c r="K249" i="5" s="1"/>
  <c r="O249" i="5" s="1"/>
  <c r="CB248" i="5"/>
  <c r="CA248" i="5"/>
  <c r="N248" i="5"/>
  <c r="M248" i="5"/>
  <c r="I248" i="5"/>
  <c r="K248" i="5" s="1"/>
  <c r="O248" i="5" s="1"/>
  <c r="CB247" i="5"/>
  <c r="N247" i="5"/>
  <c r="CA247" i="5" s="1"/>
  <c r="M247" i="5"/>
  <c r="I247" i="5"/>
  <c r="K247" i="5" s="1"/>
  <c r="O247" i="5" s="1"/>
  <c r="CB246" i="5"/>
  <c r="N246" i="5"/>
  <c r="CA246" i="5" s="1"/>
  <c r="M246" i="5"/>
  <c r="I246" i="5"/>
  <c r="K246" i="5" s="1"/>
  <c r="O246" i="5" s="1"/>
  <c r="CB245" i="5"/>
  <c r="CA245" i="5"/>
  <c r="N245" i="5"/>
  <c r="M245" i="5"/>
  <c r="I245" i="5"/>
  <c r="K245" i="5" s="1"/>
  <c r="O245" i="5" s="1"/>
  <c r="CB244" i="5"/>
  <c r="N244" i="5"/>
  <c r="CA244" i="5" s="1"/>
  <c r="M244" i="5"/>
  <c r="I244" i="5"/>
  <c r="K244" i="5" s="1"/>
  <c r="O244" i="5" s="1"/>
  <c r="CB243" i="5"/>
  <c r="N243" i="5"/>
  <c r="CA243" i="5" s="1"/>
  <c r="M243" i="5"/>
  <c r="I243" i="5"/>
  <c r="K243" i="5" s="1"/>
  <c r="O243" i="5" s="1"/>
  <c r="CB242" i="5"/>
  <c r="CA242" i="5"/>
  <c r="N242" i="5"/>
  <c r="M242" i="5"/>
  <c r="I242" i="5"/>
  <c r="K242" i="5" s="1"/>
  <c r="O242" i="5" s="1"/>
  <c r="CB241" i="5"/>
  <c r="N241" i="5"/>
  <c r="CA241" i="5" s="1"/>
  <c r="M241" i="5"/>
  <c r="I241" i="5"/>
  <c r="K241" i="5" s="1"/>
  <c r="O241" i="5" s="1"/>
  <c r="CB240" i="5"/>
  <c r="N240" i="5"/>
  <c r="CA240" i="5" s="1"/>
  <c r="M240" i="5"/>
  <c r="I240" i="5"/>
  <c r="K240" i="5" s="1"/>
  <c r="O240" i="5" s="1"/>
  <c r="CB239" i="5"/>
  <c r="CA239" i="5"/>
  <c r="N239" i="5"/>
  <c r="M239" i="5"/>
  <c r="I239" i="5"/>
  <c r="K239" i="5" s="1"/>
  <c r="O239" i="5" s="1"/>
  <c r="A239" i="5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CB238" i="5"/>
  <c r="N238" i="5"/>
  <c r="M238" i="5"/>
  <c r="K238" i="5"/>
  <c r="O238" i="5" s="1"/>
  <c r="I238" i="5"/>
  <c r="J231" i="5"/>
  <c r="N229" i="5"/>
  <c r="M229" i="5"/>
  <c r="I229" i="5"/>
  <c r="K229" i="5" s="1"/>
  <c r="O229" i="5" s="1"/>
  <c r="CB228" i="5"/>
  <c r="N228" i="5"/>
  <c r="CA228" i="5" s="1"/>
  <c r="M228" i="5"/>
  <c r="I228" i="5"/>
  <c r="K228" i="5" s="1"/>
  <c r="O228" i="5" s="1"/>
  <c r="CB227" i="5"/>
  <c r="CA227" i="5"/>
  <c r="N227" i="5"/>
  <c r="M227" i="5"/>
  <c r="I227" i="5"/>
  <c r="K227" i="5" s="1"/>
  <c r="O227" i="5" s="1"/>
  <c r="CB226" i="5"/>
  <c r="N226" i="5"/>
  <c r="CA226" i="5" s="1"/>
  <c r="M226" i="5"/>
  <c r="I226" i="5"/>
  <c r="K226" i="5" s="1"/>
  <c r="O226" i="5" s="1"/>
  <c r="CB225" i="5"/>
  <c r="N225" i="5"/>
  <c r="CA225" i="5" s="1"/>
  <c r="M225" i="5"/>
  <c r="I225" i="5"/>
  <c r="K225" i="5" s="1"/>
  <c r="O225" i="5" s="1"/>
  <c r="CB224" i="5"/>
  <c r="CA224" i="5"/>
  <c r="N224" i="5"/>
  <c r="M224" i="5"/>
  <c r="I224" i="5"/>
  <c r="K224" i="5" s="1"/>
  <c r="O224" i="5" s="1"/>
  <c r="CB223" i="5"/>
  <c r="N223" i="5"/>
  <c r="CA223" i="5" s="1"/>
  <c r="M223" i="5"/>
  <c r="I223" i="5"/>
  <c r="K223" i="5" s="1"/>
  <c r="O223" i="5" s="1"/>
  <c r="CB222" i="5"/>
  <c r="N222" i="5"/>
  <c r="CA222" i="5" s="1"/>
  <c r="M222" i="5"/>
  <c r="I222" i="5"/>
  <c r="K222" i="5" s="1"/>
  <c r="O222" i="5" s="1"/>
  <c r="CB221" i="5"/>
  <c r="CA221" i="5"/>
  <c r="N221" i="5"/>
  <c r="M221" i="5"/>
  <c r="I221" i="5"/>
  <c r="K221" i="5" s="1"/>
  <c r="O221" i="5" s="1"/>
  <c r="CB220" i="5"/>
  <c r="N220" i="5"/>
  <c r="CA220" i="5" s="1"/>
  <c r="M220" i="5"/>
  <c r="K220" i="5"/>
  <c r="O220" i="5" s="1"/>
  <c r="I220" i="5"/>
  <c r="CB219" i="5"/>
  <c r="N219" i="5"/>
  <c r="CA219" i="5" s="1"/>
  <c r="M219" i="5"/>
  <c r="I219" i="5"/>
  <c r="K219" i="5" s="1"/>
  <c r="O219" i="5" s="1"/>
  <c r="CB218" i="5"/>
  <c r="CA218" i="5"/>
  <c r="N218" i="5"/>
  <c r="M218" i="5"/>
  <c r="I218" i="5"/>
  <c r="K218" i="5" s="1"/>
  <c r="O218" i="5" s="1"/>
  <c r="CB217" i="5"/>
  <c r="N217" i="5"/>
  <c r="CA217" i="5" s="1"/>
  <c r="M217" i="5"/>
  <c r="K217" i="5"/>
  <c r="O217" i="5" s="1"/>
  <c r="I217" i="5"/>
  <c r="CB216" i="5"/>
  <c r="N216" i="5"/>
  <c r="CA216" i="5" s="1"/>
  <c r="M216" i="5"/>
  <c r="I216" i="5"/>
  <c r="K216" i="5" s="1"/>
  <c r="O216" i="5" s="1"/>
  <c r="CB215" i="5"/>
  <c r="CA215" i="5"/>
  <c r="N215" i="5"/>
  <c r="M215" i="5"/>
  <c r="I215" i="5"/>
  <c r="K215" i="5" s="1"/>
  <c r="O215" i="5" s="1"/>
  <c r="CB214" i="5"/>
  <c r="N214" i="5"/>
  <c r="CA214" i="5" s="1"/>
  <c r="M214" i="5"/>
  <c r="K214" i="5"/>
  <c r="O214" i="5" s="1"/>
  <c r="I214" i="5"/>
  <c r="CB213" i="5"/>
  <c r="N213" i="5"/>
  <c r="CA213" i="5" s="1"/>
  <c r="M213" i="5"/>
  <c r="I213" i="5"/>
  <c r="K213" i="5" s="1"/>
  <c r="O213" i="5" s="1"/>
  <c r="CB212" i="5"/>
  <c r="CA212" i="5"/>
  <c r="N212" i="5"/>
  <c r="M212" i="5"/>
  <c r="I212" i="5"/>
  <c r="K212" i="5" s="1"/>
  <c r="O212" i="5" s="1"/>
  <c r="CB211" i="5"/>
  <c r="N211" i="5"/>
  <c r="CA211" i="5" s="1"/>
  <c r="M211" i="5"/>
  <c r="K211" i="5"/>
  <c r="O211" i="5" s="1"/>
  <c r="I211" i="5"/>
  <c r="CB210" i="5"/>
  <c r="N210" i="5"/>
  <c r="CA210" i="5" s="1"/>
  <c r="M210" i="5"/>
  <c r="I210" i="5"/>
  <c r="K210" i="5" s="1"/>
  <c r="O210" i="5" s="1"/>
  <c r="CB209" i="5"/>
  <c r="CA209" i="5"/>
  <c r="N209" i="5"/>
  <c r="M209" i="5"/>
  <c r="I209" i="5"/>
  <c r="K209" i="5" s="1"/>
  <c r="O209" i="5" s="1"/>
  <c r="CB208" i="5"/>
  <c r="N208" i="5"/>
  <c r="CA208" i="5" s="1"/>
  <c r="M208" i="5"/>
  <c r="K208" i="5"/>
  <c r="O208" i="5" s="1"/>
  <c r="I208" i="5"/>
  <c r="CB207" i="5"/>
  <c r="N207" i="5"/>
  <c r="CA207" i="5" s="1"/>
  <c r="M207" i="5"/>
  <c r="I207" i="5"/>
  <c r="K207" i="5" s="1"/>
  <c r="O207" i="5" s="1"/>
  <c r="CB206" i="5"/>
  <c r="N206" i="5"/>
  <c r="CA206" i="5" s="1"/>
  <c r="M206" i="5"/>
  <c r="I206" i="5"/>
  <c r="K206" i="5" s="1"/>
  <c r="O206" i="5" s="1"/>
  <c r="A206" i="5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CB205" i="5"/>
  <c r="N205" i="5"/>
  <c r="CA205" i="5" s="1"/>
  <c r="M205" i="5"/>
  <c r="I205" i="5"/>
  <c r="K205" i="5" s="1"/>
  <c r="O205" i="5" s="1"/>
  <c r="J198" i="5"/>
  <c r="N196" i="5"/>
  <c r="M196" i="5"/>
  <c r="I196" i="5"/>
  <c r="K196" i="5" s="1"/>
  <c r="O196" i="5" s="1"/>
  <c r="CB195" i="5"/>
  <c r="CA195" i="5"/>
  <c r="N195" i="5"/>
  <c r="M195" i="5"/>
  <c r="I195" i="5"/>
  <c r="K195" i="5" s="1"/>
  <c r="O195" i="5" s="1"/>
  <c r="CB194" i="5"/>
  <c r="CA194" i="5"/>
  <c r="N194" i="5"/>
  <c r="M194" i="5"/>
  <c r="I194" i="5"/>
  <c r="K194" i="5" s="1"/>
  <c r="O194" i="5" s="1"/>
  <c r="CB193" i="5"/>
  <c r="N193" i="5"/>
  <c r="CA193" i="5" s="1"/>
  <c r="M193" i="5"/>
  <c r="I193" i="5"/>
  <c r="K193" i="5" s="1"/>
  <c r="O193" i="5" s="1"/>
  <c r="CB192" i="5"/>
  <c r="CA192" i="5"/>
  <c r="N192" i="5"/>
  <c r="M192" i="5"/>
  <c r="I192" i="5"/>
  <c r="K192" i="5" s="1"/>
  <c r="O192" i="5" s="1"/>
  <c r="CB191" i="5"/>
  <c r="CA191" i="5"/>
  <c r="N191" i="5"/>
  <c r="M191" i="5"/>
  <c r="I191" i="5"/>
  <c r="K191" i="5" s="1"/>
  <c r="O191" i="5" s="1"/>
  <c r="CB190" i="5"/>
  <c r="N190" i="5"/>
  <c r="CA190" i="5" s="1"/>
  <c r="M190" i="5"/>
  <c r="I190" i="5"/>
  <c r="K190" i="5" s="1"/>
  <c r="O190" i="5" s="1"/>
  <c r="CB189" i="5"/>
  <c r="N189" i="5"/>
  <c r="CA189" i="5" s="1"/>
  <c r="M189" i="5"/>
  <c r="I189" i="5"/>
  <c r="K189" i="5" s="1"/>
  <c r="O189" i="5" s="1"/>
  <c r="CB188" i="5"/>
  <c r="CA188" i="5"/>
  <c r="N188" i="5"/>
  <c r="M188" i="5"/>
  <c r="I188" i="5"/>
  <c r="K188" i="5" s="1"/>
  <c r="O188" i="5" s="1"/>
  <c r="CB187" i="5"/>
  <c r="N187" i="5"/>
  <c r="CA187" i="5" s="1"/>
  <c r="M187" i="5"/>
  <c r="I187" i="5"/>
  <c r="K187" i="5" s="1"/>
  <c r="O187" i="5" s="1"/>
  <c r="CB186" i="5"/>
  <c r="N186" i="5"/>
  <c r="CA186" i="5" s="1"/>
  <c r="M186" i="5"/>
  <c r="I186" i="5"/>
  <c r="K186" i="5" s="1"/>
  <c r="O186" i="5" s="1"/>
  <c r="CB185" i="5"/>
  <c r="CA185" i="5"/>
  <c r="N185" i="5"/>
  <c r="M185" i="5"/>
  <c r="I185" i="5"/>
  <c r="K185" i="5" s="1"/>
  <c r="O185" i="5" s="1"/>
  <c r="CB184" i="5"/>
  <c r="N184" i="5"/>
  <c r="CA184" i="5" s="1"/>
  <c r="M184" i="5"/>
  <c r="I184" i="5"/>
  <c r="K184" i="5" s="1"/>
  <c r="O184" i="5" s="1"/>
  <c r="CB183" i="5"/>
  <c r="N183" i="5"/>
  <c r="CA183" i="5" s="1"/>
  <c r="M183" i="5"/>
  <c r="I183" i="5"/>
  <c r="K183" i="5" s="1"/>
  <c r="O183" i="5" s="1"/>
  <c r="CB182" i="5"/>
  <c r="CA182" i="5"/>
  <c r="N182" i="5"/>
  <c r="M182" i="5"/>
  <c r="I182" i="5"/>
  <c r="K182" i="5" s="1"/>
  <c r="O182" i="5" s="1"/>
  <c r="CB181" i="5"/>
  <c r="N181" i="5"/>
  <c r="CA181" i="5" s="1"/>
  <c r="M181" i="5"/>
  <c r="K181" i="5"/>
  <c r="O181" i="5" s="1"/>
  <c r="I181" i="5"/>
  <c r="CB180" i="5"/>
  <c r="N180" i="5"/>
  <c r="CA180" i="5" s="1"/>
  <c r="M180" i="5"/>
  <c r="I180" i="5"/>
  <c r="K180" i="5" s="1"/>
  <c r="O180" i="5" s="1"/>
  <c r="CB179" i="5"/>
  <c r="CA179" i="5"/>
  <c r="N179" i="5"/>
  <c r="M179" i="5"/>
  <c r="I179" i="5"/>
  <c r="K179" i="5" s="1"/>
  <c r="O179" i="5" s="1"/>
  <c r="CB178" i="5"/>
  <c r="N178" i="5"/>
  <c r="CA178" i="5" s="1"/>
  <c r="M178" i="5"/>
  <c r="K178" i="5"/>
  <c r="O178" i="5" s="1"/>
  <c r="I178" i="5"/>
  <c r="CB177" i="5"/>
  <c r="N177" i="5"/>
  <c r="CA177" i="5" s="1"/>
  <c r="M177" i="5"/>
  <c r="I177" i="5"/>
  <c r="K177" i="5" s="1"/>
  <c r="O177" i="5" s="1"/>
  <c r="CB176" i="5"/>
  <c r="CA176" i="5"/>
  <c r="N176" i="5"/>
  <c r="M176" i="5"/>
  <c r="I176" i="5"/>
  <c r="K176" i="5" s="1"/>
  <c r="O176" i="5" s="1"/>
  <c r="CB175" i="5"/>
  <c r="N175" i="5"/>
  <c r="CA175" i="5" s="1"/>
  <c r="M175" i="5"/>
  <c r="K175" i="5"/>
  <c r="O175" i="5" s="1"/>
  <c r="I175" i="5"/>
  <c r="CB174" i="5"/>
  <c r="N174" i="5"/>
  <c r="CA174" i="5" s="1"/>
  <c r="M174" i="5"/>
  <c r="I174" i="5"/>
  <c r="K174" i="5" s="1"/>
  <c r="O174" i="5" s="1"/>
  <c r="CB173" i="5"/>
  <c r="CA173" i="5"/>
  <c r="N173" i="5"/>
  <c r="M173" i="5"/>
  <c r="I173" i="5"/>
  <c r="K173" i="5" s="1"/>
  <c r="O173" i="5" s="1"/>
  <c r="A173" i="5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CB172" i="5"/>
  <c r="N172" i="5"/>
  <c r="N198" i="5" s="1"/>
  <c r="M172" i="5"/>
  <c r="I172" i="5"/>
  <c r="K172" i="5" s="1"/>
  <c r="J165" i="5"/>
  <c r="N163" i="5"/>
  <c r="M163" i="5"/>
  <c r="K163" i="5"/>
  <c r="O163" i="5" s="1"/>
  <c r="I163" i="5"/>
  <c r="CB162" i="5"/>
  <c r="N162" i="5"/>
  <c r="CA162" i="5" s="1"/>
  <c r="M162" i="5"/>
  <c r="I162" i="5"/>
  <c r="K162" i="5" s="1"/>
  <c r="O162" i="5" s="1"/>
  <c r="CB161" i="5"/>
  <c r="CA161" i="5"/>
  <c r="N161" i="5"/>
  <c r="M161" i="5"/>
  <c r="I161" i="5"/>
  <c r="K161" i="5" s="1"/>
  <c r="O161" i="5" s="1"/>
  <c r="CB160" i="5"/>
  <c r="N160" i="5"/>
  <c r="CA160" i="5" s="1"/>
  <c r="M160" i="5"/>
  <c r="K160" i="5"/>
  <c r="O160" i="5" s="1"/>
  <c r="I160" i="5"/>
  <c r="CB159" i="5"/>
  <c r="N159" i="5"/>
  <c r="CA159" i="5" s="1"/>
  <c r="M159" i="5"/>
  <c r="I159" i="5"/>
  <c r="K159" i="5" s="1"/>
  <c r="O159" i="5" s="1"/>
  <c r="CB158" i="5"/>
  <c r="CA158" i="5"/>
  <c r="N158" i="5"/>
  <c r="M158" i="5"/>
  <c r="I158" i="5"/>
  <c r="K158" i="5" s="1"/>
  <c r="O158" i="5" s="1"/>
  <c r="CB157" i="5"/>
  <c r="N157" i="5"/>
  <c r="CA157" i="5" s="1"/>
  <c r="M157" i="5"/>
  <c r="K157" i="5"/>
  <c r="O157" i="5" s="1"/>
  <c r="I157" i="5"/>
  <c r="CB156" i="5"/>
  <c r="N156" i="5"/>
  <c r="CA156" i="5" s="1"/>
  <c r="M156" i="5"/>
  <c r="I156" i="5"/>
  <c r="K156" i="5" s="1"/>
  <c r="O156" i="5" s="1"/>
  <c r="CB155" i="5"/>
  <c r="CA155" i="5"/>
  <c r="N155" i="5"/>
  <c r="M155" i="5"/>
  <c r="I155" i="5"/>
  <c r="K155" i="5" s="1"/>
  <c r="O155" i="5" s="1"/>
  <c r="CB154" i="5"/>
  <c r="N154" i="5"/>
  <c r="CA154" i="5" s="1"/>
  <c r="M154" i="5"/>
  <c r="K154" i="5"/>
  <c r="O154" i="5" s="1"/>
  <c r="I154" i="5"/>
  <c r="CB153" i="5"/>
  <c r="N153" i="5"/>
  <c r="CA153" i="5" s="1"/>
  <c r="M153" i="5"/>
  <c r="I153" i="5"/>
  <c r="K153" i="5" s="1"/>
  <c r="O153" i="5" s="1"/>
  <c r="CB152" i="5"/>
  <c r="CA152" i="5"/>
  <c r="N152" i="5"/>
  <c r="M152" i="5"/>
  <c r="I152" i="5"/>
  <c r="K152" i="5" s="1"/>
  <c r="O152" i="5" s="1"/>
  <c r="CB151" i="5"/>
  <c r="N151" i="5"/>
  <c r="CA151" i="5" s="1"/>
  <c r="M151" i="5"/>
  <c r="K151" i="5"/>
  <c r="O151" i="5" s="1"/>
  <c r="I151" i="5"/>
  <c r="CB150" i="5"/>
  <c r="N150" i="5"/>
  <c r="CA150" i="5" s="1"/>
  <c r="M150" i="5"/>
  <c r="I150" i="5"/>
  <c r="K150" i="5" s="1"/>
  <c r="O150" i="5" s="1"/>
  <c r="CB149" i="5"/>
  <c r="CA149" i="5"/>
  <c r="N149" i="5"/>
  <c r="M149" i="5"/>
  <c r="I149" i="5"/>
  <c r="K149" i="5" s="1"/>
  <c r="O149" i="5" s="1"/>
  <c r="CB148" i="5"/>
  <c r="N148" i="5"/>
  <c r="CA148" i="5" s="1"/>
  <c r="M148" i="5"/>
  <c r="K148" i="5"/>
  <c r="O148" i="5" s="1"/>
  <c r="I148" i="5"/>
  <c r="CB147" i="5"/>
  <c r="N147" i="5"/>
  <c r="CA147" i="5" s="1"/>
  <c r="M147" i="5"/>
  <c r="I147" i="5"/>
  <c r="K147" i="5" s="1"/>
  <c r="O147" i="5" s="1"/>
  <c r="CB146" i="5"/>
  <c r="CA146" i="5"/>
  <c r="N146" i="5"/>
  <c r="M146" i="5"/>
  <c r="I146" i="5"/>
  <c r="K146" i="5" s="1"/>
  <c r="O146" i="5" s="1"/>
  <c r="CB145" i="5"/>
  <c r="N145" i="5"/>
  <c r="CA145" i="5" s="1"/>
  <c r="M145" i="5"/>
  <c r="K145" i="5"/>
  <c r="O145" i="5" s="1"/>
  <c r="I145" i="5"/>
  <c r="CB144" i="5"/>
  <c r="N144" i="5"/>
  <c r="CA144" i="5" s="1"/>
  <c r="M144" i="5"/>
  <c r="I144" i="5"/>
  <c r="K144" i="5" s="1"/>
  <c r="O144" i="5" s="1"/>
  <c r="CB143" i="5"/>
  <c r="N143" i="5"/>
  <c r="CA143" i="5" s="1"/>
  <c r="M143" i="5"/>
  <c r="I143" i="5"/>
  <c r="K143" i="5" s="1"/>
  <c r="O143" i="5" s="1"/>
  <c r="CB142" i="5"/>
  <c r="N142" i="5"/>
  <c r="CA142" i="5" s="1"/>
  <c r="M142" i="5"/>
  <c r="I142" i="5"/>
  <c r="K142" i="5" s="1"/>
  <c r="O142" i="5" s="1"/>
  <c r="CB141" i="5"/>
  <c r="N141" i="5"/>
  <c r="CA141" i="5" s="1"/>
  <c r="M141" i="5"/>
  <c r="I141" i="5"/>
  <c r="K141" i="5" s="1"/>
  <c r="O141" i="5" s="1"/>
  <c r="CB140" i="5"/>
  <c r="N140" i="5"/>
  <c r="CA140" i="5" s="1"/>
  <c r="M140" i="5"/>
  <c r="I140" i="5"/>
  <c r="K140" i="5" s="1"/>
  <c r="O140" i="5" s="1"/>
  <c r="A140" i="5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CB139" i="5"/>
  <c r="N139" i="5"/>
  <c r="M139" i="5"/>
  <c r="M165" i="5" s="1"/>
  <c r="K139" i="5"/>
  <c r="I139" i="5"/>
  <c r="J132" i="5"/>
  <c r="N130" i="5"/>
  <c r="M130" i="5"/>
  <c r="K130" i="5"/>
  <c r="O130" i="5" s="1"/>
  <c r="I130" i="5"/>
  <c r="CB129" i="5"/>
  <c r="N129" i="5"/>
  <c r="CA129" i="5" s="1"/>
  <c r="M129" i="5"/>
  <c r="I129" i="5"/>
  <c r="K129" i="5" s="1"/>
  <c r="O129" i="5" s="1"/>
  <c r="CB128" i="5"/>
  <c r="CA128" i="5"/>
  <c r="N128" i="5"/>
  <c r="M128" i="5"/>
  <c r="K128" i="5"/>
  <c r="O128" i="5" s="1"/>
  <c r="I128" i="5"/>
  <c r="CB127" i="5"/>
  <c r="N127" i="5"/>
  <c r="CA127" i="5" s="1"/>
  <c r="M127" i="5"/>
  <c r="K127" i="5"/>
  <c r="O127" i="5" s="1"/>
  <c r="I127" i="5"/>
  <c r="CB126" i="5"/>
  <c r="N126" i="5"/>
  <c r="CA126" i="5" s="1"/>
  <c r="M126" i="5"/>
  <c r="I126" i="5"/>
  <c r="K126" i="5" s="1"/>
  <c r="O126" i="5" s="1"/>
  <c r="CB125" i="5"/>
  <c r="CA125" i="5"/>
  <c r="N125" i="5"/>
  <c r="M125" i="5"/>
  <c r="I125" i="5"/>
  <c r="K125" i="5" s="1"/>
  <c r="O125" i="5" s="1"/>
  <c r="CB124" i="5"/>
  <c r="N124" i="5"/>
  <c r="CA124" i="5" s="1"/>
  <c r="M124" i="5"/>
  <c r="K124" i="5"/>
  <c r="O124" i="5" s="1"/>
  <c r="I124" i="5"/>
  <c r="CB123" i="5"/>
  <c r="N123" i="5"/>
  <c r="CA123" i="5" s="1"/>
  <c r="M123" i="5"/>
  <c r="I123" i="5"/>
  <c r="K123" i="5" s="1"/>
  <c r="O123" i="5" s="1"/>
  <c r="CB122" i="5"/>
  <c r="CA122" i="5"/>
  <c r="N122" i="5"/>
  <c r="M122" i="5"/>
  <c r="I122" i="5"/>
  <c r="K122" i="5" s="1"/>
  <c r="O122" i="5" s="1"/>
  <c r="CB121" i="5"/>
  <c r="N121" i="5"/>
  <c r="CA121" i="5" s="1"/>
  <c r="M121" i="5"/>
  <c r="K121" i="5"/>
  <c r="O121" i="5" s="1"/>
  <c r="I121" i="5"/>
  <c r="CB120" i="5"/>
  <c r="N120" i="5"/>
  <c r="CA120" i="5" s="1"/>
  <c r="M120" i="5"/>
  <c r="I120" i="5"/>
  <c r="K120" i="5" s="1"/>
  <c r="O120" i="5" s="1"/>
  <c r="CB119" i="5"/>
  <c r="CA119" i="5"/>
  <c r="N119" i="5"/>
  <c r="M119" i="5"/>
  <c r="I119" i="5"/>
  <c r="K119" i="5" s="1"/>
  <c r="O119" i="5" s="1"/>
  <c r="CB118" i="5"/>
  <c r="N118" i="5"/>
  <c r="CA118" i="5" s="1"/>
  <c r="M118" i="5"/>
  <c r="K118" i="5"/>
  <c r="O118" i="5" s="1"/>
  <c r="I118" i="5"/>
  <c r="CB117" i="5"/>
  <c r="N117" i="5"/>
  <c r="CA117" i="5" s="1"/>
  <c r="M117" i="5"/>
  <c r="I117" i="5"/>
  <c r="K117" i="5" s="1"/>
  <c r="O117" i="5" s="1"/>
  <c r="CB116" i="5"/>
  <c r="CA116" i="5"/>
  <c r="N116" i="5"/>
  <c r="M116" i="5"/>
  <c r="I116" i="5"/>
  <c r="K116" i="5" s="1"/>
  <c r="O116" i="5" s="1"/>
  <c r="CB115" i="5"/>
  <c r="N115" i="5"/>
  <c r="CA115" i="5" s="1"/>
  <c r="M115" i="5"/>
  <c r="K115" i="5"/>
  <c r="O115" i="5" s="1"/>
  <c r="I115" i="5"/>
  <c r="CB114" i="5"/>
  <c r="N114" i="5"/>
  <c r="CA114" i="5" s="1"/>
  <c r="M114" i="5"/>
  <c r="I114" i="5"/>
  <c r="K114" i="5" s="1"/>
  <c r="O114" i="5" s="1"/>
  <c r="CB113" i="5"/>
  <c r="CA113" i="5"/>
  <c r="N113" i="5"/>
  <c r="M113" i="5"/>
  <c r="I113" i="5"/>
  <c r="K113" i="5" s="1"/>
  <c r="O113" i="5" s="1"/>
  <c r="CB112" i="5"/>
  <c r="N112" i="5"/>
  <c r="CA112" i="5" s="1"/>
  <c r="M112" i="5"/>
  <c r="K112" i="5"/>
  <c r="O112" i="5" s="1"/>
  <c r="I112" i="5"/>
  <c r="CB111" i="5"/>
  <c r="N111" i="5"/>
  <c r="CA111" i="5" s="1"/>
  <c r="M111" i="5"/>
  <c r="I111" i="5"/>
  <c r="K111" i="5" s="1"/>
  <c r="O111" i="5" s="1"/>
  <c r="CB110" i="5"/>
  <c r="CA110" i="5"/>
  <c r="N110" i="5"/>
  <c r="M110" i="5"/>
  <c r="I110" i="5"/>
  <c r="K110" i="5" s="1"/>
  <c r="O110" i="5" s="1"/>
  <c r="CB109" i="5"/>
  <c r="N109" i="5"/>
  <c r="CA109" i="5" s="1"/>
  <c r="M109" i="5"/>
  <c r="K109" i="5"/>
  <c r="O109" i="5" s="1"/>
  <c r="I109" i="5"/>
  <c r="CB108" i="5"/>
  <c r="N108" i="5"/>
  <c r="CA108" i="5" s="1"/>
  <c r="M108" i="5"/>
  <c r="I108" i="5"/>
  <c r="K108" i="5" s="1"/>
  <c r="O108" i="5" s="1"/>
  <c r="CB107" i="5"/>
  <c r="N107" i="5"/>
  <c r="CA107" i="5" s="1"/>
  <c r="M107" i="5"/>
  <c r="I107" i="5"/>
  <c r="A107" i="5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CB106" i="5"/>
  <c r="N106" i="5"/>
  <c r="M106" i="5"/>
  <c r="I106" i="5"/>
  <c r="K106" i="5" s="1"/>
  <c r="J99" i="5"/>
  <c r="N97" i="5"/>
  <c r="M97" i="5"/>
  <c r="I97" i="5"/>
  <c r="K97" i="5" s="1"/>
  <c r="O97" i="5" s="1"/>
  <c r="CB96" i="5"/>
  <c r="N96" i="5"/>
  <c r="CA96" i="5" s="1"/>
  <c r="M96" i="5"/>
  <c r="I96" i="5"/>
  <c r="K96" i="5" s="1"/>
  <c r="O96" i="5" s="1"/>
  <c r="CB95" i="5"/>
  <c r="CA95" i="5"/>
  <c r="N95" i="5"/>
  <c r="M95" i="5"/>
  <c r="I95" i="5"/>
  <c r="K95" i="5" s="1"/>
  <c r="O95" i="5" s="1"/>
  <c r="CB94" i="5"/>
  <c r="N94" i="5"/>
  <c r="CA94" i="5" s="1"/>
  <c r="M94" i="5"/>
  <c r="K94" i="5"/>
  <c r="O94" i="5" s="1"/>
  <c r="I94" i="5"/>
  <c r="CB93" i="5"/>
  <c r="N93" i="5"/>
  <c r="CA93" i="5" s="1"/>
  <c r="M93" i="5"/>
  <c r="I93" i="5"/>
  <c r="K93" i="5" s="1"/>
  <c r="O93" i="5" s="1"/>
  <c r="CB92" i="5"/>
  <c r="CA92" i="5"/>
  <c r="N92" i="5"/>
  <c r="M92" i="5"/>
  <c r="I92" i="5"/>
  <c r="K92" i="5" s="1"/>
  <c r="O92" i="5" s="1"/>
  <c r="CB91" i="5"/>
  <c r="N91" i="5"/>
  <c r="CA91" i="5" s="1"/>
  <c r="M91" i="5"/>
  <c r="K91" i="5"/>
  <c r="O91" i="5" s="1"/>
  <c r="I91" i="5"/>
  <c r="CB90" i="5"/>
  <c r="N90" i="5"/>
  <c r="CA90" i="5" s="1"/>
  <c r="M90" i="5"/>
  <c r="I90" i="5"/>
  <c r="K90" i="5" s="1"/>
  <c r="O90" i="5" s="1"/>
  <c r="CB89" i="5"/>
  <c r="CA89" i="5"/>
  <c r="N89" i="5"/>
  <c r="M89" i="5"/>
  <c r="I89" i="5"/>
  <c r="K89" i="5" s="1"/>
  <c r="O89" i="5" s="1"/>
  <c r="CB88" i="5"/>
  <c r="N88" i="5"/>
  <c r="CA88" i="5" s="1"/>
  <c r="M88" i="5"/>
  <c r="K88" i="5"/>
  <c r="O88" i="5" s="1"/>
  <c r="I88" i="5"/>
  <c r="CB87" i="5"/>
  <c r="N87" i="5"/>
  <c r="CA87" i="5" s="1"/>
  <c r="M87" i="5"/>
  <c r="I87" i="5"/>
  <c r="K87" i="5" s="1"/>
  <c r="O87" i="5" s="1"/>
  <c r="CB86" i="5"/>
  <c r="CA86" i="5"/>
  <c r="N86" i="5"/>
  <c r="M86" i="5"/>
  <c r="I86" i="5"/>
  <c r="K86" i="5" s="1"/>
  <c r="O86" i="5" s="1"/>
  <c r="CB85" i="5"/>
  <c r="N85" i="5"/>
  <c r="CA85" i="5" s="1"/>
  <c r="M85" i="5"/>
  <c r="K85" i="5"/>
  <c r="O85" i="5" s="1"/>
  <c r="I85" i="5"/>
  <c r="CB84" i="5"/>
  <c r="N84" i="5"/>
  <c r="CA84" i="5" s="1"/>
  <c r="M84" i="5"/>
  <c r="I84" i="5"/>
  <c r="K84" i="5" s="1"/>
  <c r="O84" i="5" s="1"/>
  <c r="CB83" i="5"/>
  <c r="CA83" i="5"/>
  <c r="N83" i="5"/>
  <c r="M83" i="5"/>
  <c r="I83" i="5"/>
  <c r="K83" i="5" s="1"/>
  <c r="O83" i="5" s="1"/>
  <c r="CB82" i="5"/>
  <c r="N82" i="5"/>
  <c r="CA82" i="5" s="1"/>
  <c r="M82" i="5"/>
  <c r="K82" i="5"/>
  <c r="O82" i="5" s="1"/>
  <c r="I82" i="5"/>
  <c r="CB81" i="5"/>
  <c r="N81" i="5"/>
  <c r="CA81" i="5" s="1"/>
  <c r="M81" i="5"/>
  <c r="I81" i="5"/>
  <c r="K81" i="5" s="1"/>
  <c r="O81" i="5" s="1"/>
  <c r="CB80" i="5"/>
  <c r="CA80" i="5"/>
  <c r="N80" i="5"/>
  <c r="M80" i="5"/>
  <c r="I80" i="5"/>
  <c r="K80" i="5" s="1"/>
  <c r="O80" i="5" s="1"/>
  <c r="CB79" i="5"/>
  <c r="N79" i="5"/>
  <c r="CA79" i="5" s="1"/>
  <c r="M79" i="5"/>
  <c r="K79" i="5"/>
  <c r="O79" i="5" s="1"/>
  <c r="I79" i="5"/>
  <c r="CB78" i="5"/>
  <c r="N78" i="5"/>
  <c r="CA78" i="5" s="1"/>
  <c r="M78" i="5"/>
  <c r="I78" i="5"/>
  <c r="K78" i="5" s="1"/>
  <c r="O78" i="5" s="1"/>
  <c r="CB77" i="5"/>
  <c r="CA77" i="5"/>
  <c r="N77" i="5"/>
  <c r="M77" i="5"/>
  <c r="I77" i="5"/>
  <c r="K77" i="5" s="1"/>
  <c r="O77" i="5" s="1"/>
  <c r="CB76" i="5"/>
  <c r="N76" i="5"/>
  <c r="CA76" i="5" s="1"/>
  <c r="M76" i="5"/>
  <c r="I76" i="5"/>
  <c r="K76" i="5" s="1"/>
  <c r="O76" i="5" s="1"/>
  <c r="CB75" i="5"/>
  <c r="N75" i="5"/>
  <c r="CA75" i="5" s="1"/>
  <c r="M75" i="5"/>
  <c r="I75" i="5"/>
  <c r="K75" i="5" s="1"/>
  <c r="O75" i="5" s="1"/>
  <c r="CB74" i="5"/>
  <c r="N74" i="5"/>
  <c r="CA74" i="5" s="1"/>
  <c r="M74" i="5"/>
  <c r="I74" i="5"/>
  <c r="K74" i="5" s="1"/>
  <c r="O74" i="5" s="1"/>
  <c r="A74" i="5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CB73" i="5"/>
  <c r="N73" i="5"/>
  <c r="CA73" i="5" s="1"/>
  <c r="M73" i="5"/>
  <c r="I73" i="5"/>
  <c r="J66" i="5"/>
  <c r="N64" i="5"/>
  <c r="M64" i="5"/>
  <c r="K64" i="5"/>
  <c r="O64" i="5" s="1"/>
  <c r="I64" i="5"/>
  <c r="CB63" i="5"/>
  <c r="CA63" i="5"/>
  <c r="N63" i="5"/>
  <c r="M63" i="5"/>
  <c r="K63" i="5"/>
  <c r="O63" i="5" s="1"/>
  <c r="I63" i="5"/>
  <c r="CB62" i="5"/>
  <c r="N62" i="5"/>
  <c r="CA62" i="5" s="1"/>
  <c r="M62" i="5"/>
  <c r="K62" i="5"/>
  <c r="O62" i="5" s="1"/>
  <c r="I62" i="5"/>
  <c r="CB61" i="5"/>
  <c r="CA61" i="5"/>
  <c r="N61" i="5"/>
  <c r="M61" i="5"/>
  <c r="K61" i="5"/>
  <c r="O61" i="5" s="1"/>
  <c r="I61" i="5"/>
  <c r="CB60" i="5"/>
  <c r="CA60" i="5"/>
  <c r="N60" i="5"/>
  <c r="M60" i="5"/>
  <c r="K60" i="5"/>
  <c r="O60" i="5" s="1"/>
  <c r="I60" i="5"/>
  <c r="CB59" i="5"/>
  <c r="N59" i="5"/>
  <c r="CA59" i="5" s="1"/>
  <c r="M59" i="5"/>
  <c r="K59" i="5"/>
  <c r="O59" i="5" s="1"/>
  <c r="I59" i="5"/>
  <c r="CB58" i="5"/>
  <c r="CA58" i="5"/>
  <c r="N58" i="5"/>
  <c r="M58" i="5"/>
  <c r="K58" i="5"/>
  <c r="O58" i="5" s="1"/>
  <c r="I58" i="5"/>
  <c r="CB57" i="5"/>
  <c r="CA57" i="5"/>
  <c r="N57" i="5"/>
  <c r="M57" i="5"/>
  <c r="K57" i="5"/>
  <c r="O57" i="5" s="1"/>
  <c r="I57" i="5"/>
  <c r="CB56" i="5"/>
  <c r="N56" i="5"/>
  <c r="CA56" i="5" s="1"/>
  <c r="M56" i="5"/>
  <c r="K56" i="5"/>
  <c r="O56" i="5" s="1"/>
  <c r="I56" i="5"/>
  <c r="CB55" i="5"/>
  <c r="CA55" i="5"/>
  <c r="N55" i="5"/>
  <c r="M55" i="5"/>
  <c r="K55" i="5"/>
  <c r="O55" i="5" s="1"/>
  <c r="I55" i="5"/>
  <c r="CB54" i="5"/>
  <c r="CA54" i="5"/>
  <c r="N54" i="5"/>
  <c r="M54" i="5"/>
  <c r="K54" i="5"/>
  <c r="O54" i="5" s="1"/>
  <c r="I54" i="5"/>
  <c r="CB53" i="5"/>
  <c r="N53" i="5"/>
  <c r="CA53" i="5" s="1"/>
  <c r="M53" i="5"/>
  <c r="K53" i="5"/>
  <c r="O53" i="5" s="1"/>
  <c r="I53" i="5"/>
  <c r="CB52" i="5"/>
  <c r="CA52" i="5"/>
  <c r="N52" i="5"/>
  <c r="M52" i="5"/>
  <c r="K52" i="5"/>
  <c r="O52" i="5" s="1"/>
  <c r="I52" i="5"/>
  <c r="CB51" i="5"/>
  <c r="CA51" i="5"/>
  <c r="N51" i="5"/>
  <c r="M51" i="5"/>
  <c r="K51" i="5"/>
  <c r="O51" i="5" s="1"/>
  <c r="I51" i="5"/>
  <c r="CB50" i="5"/>
  <c r="N50" i="5"/>
  <c r="CA50" i="5" s="1"/>
  <c r="M50" i="5"/>
  <c r="K50" i="5"/>
  <c r="O50" i="5" s="1"/>
  <c r="I50" i="5"/>
  <c r="CB49" i="5"/>
  <c r="CA49" i="5"/>
  <c r="N49" i="5"/>
  <c r="M49" i="5"/>
  <c r="K49" i="5"/>
  <c r="O49" i="5" s="1"/>
  <c r="I49" i="5"/>
  <c r="CB48" i="5"/>
  <c r="CA48" i="5"/>
  <c r="N48" i="5"/>
  <c r="M48" i="5"/>
  <c r="K48" i="5"/>
  <c r="O48" i="5" s="1"/>
  <c r="I48" i="5"/>
  <c r="CB47" i="5"/>
  <c r="N47" i="5"/>
  <c r="CA47" i="5" s="1"/>
  <c r="M47" i="5"/>
  <c r="K47" i="5"/>
  <c r="O47" i="5" s="1"/>
  <c r="I47" i="5"/>
  <c r="CB46" i="5"/>
  <c r="CA46" i="5"/>
  <c r="N46" i="5"/>
  <c r="M46" i="5"/>
  <c r="K46" i="5"/>
  <c r="O46" i="5" s="1"/>
  <c r="I46" i="5"/>
  <c r="CB45" i="5"/>
  <c r="CA45" i="5"/>
  <c r="N45" i="5"/>
  <c r="M45" i="5"/>
  <c r="K45" i="5"/>
  <c r="O45" i="5" s="1"/>
  <c r="I45" i="5"/>
  <c r="CB44" i="5"/>
  <c r="N44" i="5"/>
  <c r="CA44" i="5" s="1"/>
  <c r="M44" i="5"/>
  <c r="K44" i="5"/>
  <c r="O44" i="5" s="1"/>
  <c r="I44" i="5"/>
  <c r="CB43" i="5"/>
  <c r="N43" i="5"/>
  <c r="CA43" i="5" s="1"/>
  <c r="M43" i="5"/>
  <c r="I43" i="5"/>
  <c r="K43" i="5" s="1"/>
  <c r="O43" i="5" s="1"/>
  <c r="CB42" i="5"/>
  <c r="N42" i="5"/>
  <c r="CA42" i="5" s="1"/>
  <c r="M42" i="5"/>
  <c r="I42" i="5"/>
  <c r="K42" i="5" s="1"/>
  <c r="O42" i="5" s="1"/>
  <c r="CB41" i="5"/>
  <c r="N41" i="5"/>
  <c r="CA41" i="5" s="1"/>
  <c r="M41" i="5"/>
  <c r="I41" i="5"/>
  <c r="K41" i="5" s="1"/>
  <c r="O41" i="5" s="1"/>
  <c r="A41" i="5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CB40" i="5"/>
  <c r="N40" i="5"/>
  <c r="M40" i="5"/>
  <c r="I40" i="5"/>
  <c r="K40" i="5" s="1"/>
  <c r="O40" i="5" s="1"/>
  <c r="J33" i="5"/>
  <c r="I31" i="5"/>
  <c r="K31" i="5" s="1"/>
  <c r="I30" i="5"/>
  <c r="K30" i="5" s="1"/>
  <c r="I29" i="5"/>
  <c r="K29" i="5" s="1"/>
  <c r="I28" i="5"/>
  <c r="K28" i="5" s="1"/>
  <c r="I27" i="5"/>
  <c r="K27" i="5" s="1"/>
  <c r="I26" i="5"/>
  <c r="K26" i="5" s="1"/>
  <c r="I25" i="5"/>
  <c r="K25" i="5" s="1"/>
  <c r="I24" i="5"/>
  <c r="K24" i="5" s="1"/>
  <c r="I23" i="5"/>
  <c r="K23" i="5" s="1"/>
  <c r="I22" i="5"/>
  <c r="K22" i="5" s="1"/>
  <c r="I21" i="5"/>
  <c r="K21" i="5" s="1"/>
  <c r="I20" i="5"/>
  <c r="K20" i="5" s="1"/>
  <c r="I19" i="5"/>
  <c r="K19" i="5" s="1"/>
  <c r="I18" i="5"/>
  <c r="K18" i="5" s="1"/>
  <c r="I17" i="5"/>
  <c r="K17" i="5" s="1"/>
  <c r="I16" i="5"/>
  <c r="K16" i="5" s="1"/>
  <c r="I15" i="5"/>
  <c r="K15" i="5" s="1"/>
  <c r="I14" i="5"/>
  <c r="K14" i="5" s="1"/>
  <c r="I13" i="5"/>
  <c r="K13" i="5" s="1"/>
  <c r="I12" i="5"/>
  <c r="K12" i="5" s="1"/>
  <c r="I11" i="5"/>
  <c r="K11" i="5" s="1"/>
  <c r="I10" i="5"/>
  <c r="K10" i="5" s="1"/>
  <c r="I9" i="5"/>
  <c r="I8" i="5"/>
  <c r="K8" i="5" s="1"/>
  <c r="E37" i="4"/>
  <c r="D37" i="4"/>
  <c r="D51" i="4"/>
  <c r="D41" i="4"/>
  <c r="D50" i="4"/>
  <c r="D49" i="4"/>
  <c r="D48" i="4"/>
  <c r="D47" i="4"/>
  <c r="D46" i="4"/>
  <c r="D45" i="4"/>
  <c r="D44" i="4"/>
  <c r="D43" i="4"/>
  <c r="D42" i="4"/>
  <c r="D40" i="4"/>
  <c r="D39" i="4"/>
  <c r="D38" i="4"/>
  <c r="D36" i="4"/>
  <c r="D35" i="4"/>
  <c r="D25" i="4"/>
  <c r="D34" i="4"/>
  <c r="D33" i="4"/>
  <c r="D32" i="4"/>
  <c r="D30" i="4"/>
  <c r="D29" i="4"/>
  <c r="D28" i="4"/>
  <c r="D27" i="4"/>
  <c r="D26" i="4"/>
  <c r="D24" i="4"/>
  <c r="D23" i="4"/>
  <c r="D22" i="4"/>
  <c r="D10" i="4"/>
  <c r="E615" i="4" l="1"/>
  <c r="D615" i="4"/>
  <c r="E647" i="4"/>
  <c r="D561" i="4"/>
  <c r="D507" i="4"/>
  <c r="E453" i="4"/>
  <c r="E485" i="4" s="1"/>
  <c r="D453" i="4"/>
  <c r="E399" i="4"/>
  <c r="E431" i="4" s="1"/>
  <c r="D406" i="4"/>
  <c r="D399" i="4"/>
  <c r="D345" i="4"/>
  <c r="E345" i="4"/>
  <c r="E377" i="4" s="1"/>
  <c r="D291" i="4"/>
  <c r="E291" i="4"/>
  <c r="E323" i="4" s="1"/>
  <c r="E237" i="4"/>
  <c r="E269" i="4" s="1"/>
  <c r="D242" i="4"/>
  <c r="D237" i="4" s="1"/>
  <c r="E183" i="4"/>
  <c r="E215" i="4" s="1"/>
  <c r="D183" i="4"/>
  <c r="E129" i="4"/>
  <c r="E161" i="4" s="1"/>
  <c r="D129" i="4"/>
  <c r="D75" i="4"/>
  <c r="E75" i="4"/>
  <c r="E107" i="4" s="1"/>
  <c r="E21" i="4"/>
  <c r="E53" i="4" s="1"/>
  <c r="D21" i="4"/>
  <c r="K8" i="8"/>
  <c r="O8" i="8" s="1"/>
  <c r="N33" i="8"/>
  <c r="O33" i="8"/>
  <c r="O198" i="8"/>
  <c r="CA7" i="8"/>
  <c r="K43" i="8"/>
  <c r="O43" i="8" s="1"/>
  <c r="N66" i="8"/>
  <c r="M99" i="8"/>
  <c r="K107" i="8"/>
  <c r="O107" i="8" s="1"/>
  <c r="CA139" i="8"/>
  <c r="K165" i="8"/>
  <c r="M198" i="8"/>
  <c r="N231" i="8"/>
  <c r="O66" i="8"/>
  <c r="O106" i="8"/>
  <c r="O132" i="8" s="1"/>
  <c r="O73" i="8"/>
  <c r="O99" i="8" s="1"/>
  <c r="I198" i="8"/>
  <c r="O165" i="8"/>
  <c r="K231" i="8"/>
  <c r="I231" i="8"/>
  <c r="K264" i="8"/>
  <c r="O238" i="8"/>
  <c r="O264" i="8" s="1"/>
  <c r="K206" i="8"/>
  <c r="O206" i="8" s="1"/>
  <c r="O231" i="8" s="1"/>
  <c r="M264" i="8"/>
  <c r="K198" i="8"/>
  <c r="CA337" i="8"/>
  <c r="N363" i="8"/>
  <c r="O363" i="8"/>
  <c r="K330" i="8"/>
  <c r="M330" i="8"/>
  <c r="K271" i="8"/>
  <c r="CA273" i="8"/>
  <c r="K363" i="8"/>
  <c r="I363" i="8"/>
  <c r="O396" i="8"/>
  <c r="O304" i="8"/>
  <c r="O330" i="8" s="1"/>
  <c r="M363" i="8"/>
  <c r="CA370" i="8"/>
  <c r="K396" i="8"/>
  <c r="N396" i="5"/>
  <c r="I396" i="5"/>
  <c r="K370" i="5"/>
  <c r="O370" i="5" s="1"/>
  <c r="M396" i="5"/>
  <c r="M363" i="5"/>
  <c r="N363" i="5"/>
  <c r="K337" i="5"/>
  <c r="O337" i="5" s="1"/>
  <c r="O363" i="5" s="1"/>
  <c r="N330" i="5"/>
  <c r="I330" i="5"/>
  <c r="K304" i="5"/>
  <c r="O304" i="5" s="1"/>
  <c r="O330" i="5" s="1"/>
  <c r="M330" i="5"/>
  <c r="N297" i="5"/>
  <c r="K297" i="5"/>
  <c r="M297" i="5"/>
  <c r="I264" i="5"/>
  <c r="M264" i="5"/>
  <c r="N264" i="5"/>
  <c r="M231" i="5"/>
  <c r="I231" i="5"/>
  <c r="M198" i="5"/>
  <c r="I198" i="5"/>
  <c r="I165" i="5"/>
  <c r="K165" i="5"/>
  <c r="N165" i="5"/>
  <c r="I132" i="5"/>
  <c r="M132" i="5"/>
  <c r="N132" i="5"/>
  <c r="N66" i="5"/>
  <c r="M66" i="5"/>
  <c r="CA40" i="5"/>
  <c r="M99" i="5"/>
  <c r="I99" i="5"/>
  <c r="O396" i="5"/>
  <c r="CA370" i="5"/>
  <c r="CA337" i="5"/>
  <c r="K363" i="5"/>
  <c r="CA304" i="5"/>
  <c r="CA271" i="5"/>
  <c r="I297" i="5"/>
  <c r="O271" i="5"/>
  <c r="O297" i="5" s="1"/>
  <c r="O264" i="5"/>
  <c r="CA238" i="5"/>
  <c r="K264" i="5"/>
  <c r="O231" i="5"/>
  <c r="N231" i="5"/>
  <c r="K231" i="5"/>
  <c r="K198" i="5"/>
  <c r="O172" i="5"/>
  <c r="O198" i="5" s="1"/>
  <c r="CA172" i="5"/>
  <c r="O139" i="5"/>
  <c r="O165" i="5" s="1"/>
  <c r="CA139" i="5"/>
  <c r="K107" i="5"/>
  <c r="O107" i="5" s="1"/>
  <c r="O106" i="5"/>
  <c r="O132" i="5" s="1"/>
  <c r="CA106" i="5"/>
  <c r="K73" i="5"/>
  <c r="N99" i="5"/>
  <c r="O66" i="5"/>
  <c r="I66" i="5"/>
  <c r="K66" i="5"/>
  <c r="K9" i="5"/>
  <c r="K33" i="8" l="1"/>
  <c r="O271" i="8"/>
  <c r="O297" i="8" s="1"/>
  <c r="K297" i="8"/>
  <c r="K132" i="8"/>
  <c r="K66" i="8"/>
  <c r="K396" i="5"/>
  <c r="K330" i="5"/>
  <c r="K132" i="5"/>
  <c r="K99" i="5"/>
  <c r="O73" i="5"/>
  <c r="O99" i="5" s="1"/>
  <c r="O31" i="5" l="1"/>
  <c r="N31" i="5"/>
  <c r="M31" i="5"/>
  <c r="O30" i="5"/>
  <c r="N30" i="5"/>
  <c r="M30" i="5"/>
  <c r="O29" i="5"/>
  <c r="N29" i="5"/>
  <c r="CA29" i="5" s="1"/>
  <c r="M29" i="5"/>
  <c r="O28" i="5"/>
  <c r="N28" i="5"/>
  <c r="CA28" i="5" s="1"/>
  <c r="M28" i="5"/>
  <c r="O27" i="5"/>
  <c r="N27" i="5"/>
  <c r="M27" i="5"/>
  <c r="O26" i="5"/>
  <c r="N26" i="5"/>
  <c r="M26" i="5"/>
  <c r="O25" i="5"/>
  <c r="N25" i="5"/>
  <c r="CA25" i="5" s="1"/>
  <c r="M25" i="5"/>
  <c r="O24" i="5"/>
  <c r="N24" i="5"/>
  <c r="M24" i="5"/>
  <c r="O23" i="5"/>
  <c r="N23" i="5"/>
  <c r="M23" i="5"/>
  <c r="O22" i="5"/>
  <c r="N22" i="5"/>
  <c r="M22" i="5"/>
  <c r="O21" i="5"/>
  <c r="N21" i="5"/>
  <c r="CA21" i="5" s="1"/>
  <c r="M21" i="5"/>
  <c r="O20" i="5"/>
  <c r="N20" i="5"/>
  <c r="M20" i="5"/>
  <c r="O19" i="5"/>
  <c r="N19" i="5"/>
  <c r="CA19" i="5" s="1"/>
  <c r="M19" i="5"/>
  <c r="O18" i="5"/>
  <c r="N18" i="5"/>
  <c r="CA18" i="5" s="1"/>
  <c r="M18" i="5"/>
  <c r="O17" i="5"/>
  <c r="N17" i="5"/>
  <c r="CA17" i="5" s="1"/>
  <c r="M17" i="5"/>
  <c r="O16" i="5"/>
  <c r="N16" i="5"/>
  <c r="M16" i="5"/>
  <c r="O15" i="5"/>
  <c r="N15" i="5"/>
  <c r="M15" i="5"/>
  <c r="O14" i="5"/>
  <c r="N14" i="5"/>
  <c r="M14" i="5"/>
  <c r="O13" i="5"/>
  <c r="N13" i="5"/>
  <c r="M13" i="5"/>
  <c r="O12" i="5"/>
  <c r="N12" i="5"/>
  <c r="CA12" i="5" s="1"/>
  <c r="M12" i="5"/>
  <c r="O11" i="5"/>
  <c r="N11" i="5"/>
  <c r="CA11" i="5" s="1"/>
  <c r="M11" i="5"/>
  <c r="O10" i="5"/>
  <c r="N10" i="5"/>
  <c r="CA10" i="5" s="1"/>
  <c r="M10" i="5"/>
  <c r="O9" i="5"/>
  <c r="N9" i="5"/>
  <c r="M9" i="5"/>
  <c r="O8" i="5"/>
  <c r="N8" i="5"/>
  <c r="M8" i="5"/>
  <c r="N7" i="5"/>
  <c r="M7" i="5"/>
  <c r="I7" i="5"/>
  <c r="I33" i="5" s="1"/>
  <c r="CB30" i="5"/>
  <c r="CB29" i="5"/>
  <c r="CB28" i="5"/>
  <c r="CB27" i="5"/>
  <c r="CB26" i="5"/>
  <c r="CB25" i="5"/>
  <c r="CB24" i="5"/>
  <c r="CB23" i="5"/>
  <c r="CB22" i="5"/>
  <c r="CB21" i="5"/>
  <c r="CB20" i="5"/>
  <c r="CB19" i="5"/>
  <c r="CB18" i="5"/>
  <c r="CB17" i="5"/>
  <c r="CB16" i="5"/>
  <c r="CB15" i="5"/>
  <c r="CB14" i="5"/>
  <c r="CB13" i="5"/>
  <c r="CB12" i="5"/>
  <c r="CB11" i="5"/>
  <c r="CB10" i="5"/>
  <c r="CB9" i="5"/>
  <c r="CB8" i="5"/>
  <c r="A8" i="5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M33" i="5" l="1"/>
  <c r="CA7" i="5"/>
  <c r="N33" i="5"/>
  <c r="K7" i="5"/>
  <c r="K33" i="5" s="1"/>
  <c r="CA13" i="5"/>
  <c r="CA24" i="5"/>
  <c r="CA20" i="5"/>
  <c r="CA15" i="5"/>
  <c r="CB7" i="5"/>
  <c r="CA9" i="5"/>
  <c r="CA16" i="5"/>
  <c r="CA22" i="5"/>
  <c r="CA23" i="5"/>
  <c r="CA27" i="5"/>
  <c r="CA14" i="5"/>
  <c r="CA8" i="5"/>
  <c r="CA26" i="5"/>
  <c r="CA30" i="5"/>
  <c r="O7" i="5" l="1"/>
  <c r="O33" i="5" s="1"/>
</calcChain>
</file>

<file path=xl/sharedStrings.xml><?xml version="1.0" encoding="utf-8"?>
<sst xmlns="http://schemas.openxmlformats.org/spreadsheetml/2006/main" count="2996" uniqueCount="135">
  <si>
    <t>Red.   br.</t>
  </si>
  <si>
    <t>Naziv dobavljača</t>
  </si>
  <si>
    <t>Neoporezivo</t>
  </si>
  <si>
    <t>PDV 5%</t>
  </si>
  <si>
    <t>PDV 13%</t>
  </si>
  <si>
    <t>PDV 25%</t>
  </si>
  <si>
    <t>Datum računa</t>
  </si>
  <si>
    <t>NAZIV OBVEZNIKA:</t>
  </si>
  <si>
    <t>TVRTKA XY D.O.O.</t>
  </si>
  <si>
    <t>OIB / ADRESA</t>
  </si>
  <si>
    <t>91184883380</t>
  </si>
  <si>
    <t>KARLOVAC, VINIČKI PUT 20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</si>
  <si>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</si>
  <si>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</si>
  <si>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</si>
  <si>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</si>
  <si>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</si>
  <si>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</si>
  <si>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</si>
  <si>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</si>
  <si>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</si>
  <si>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</si>
  <si>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</si>
  <si>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</si>
  <si>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Iznos računa U VALUTI</t>
  </si>
  <si>
    <t>Valuta</t>
  </si>
  <si>
    <t>Facoobook Ireland</t>
  </si>
  <si>
    <t>CHF</t>
  </si>
  <si>
    <t>EUR</t>
  </si>
  <si>
    <t>USD</t>
  </si>
  <si>
    <t>GBP</t>
  </si>
  <si>
    <t>Tečaj</t>
  </si>
  <si>
    <t>AUD</t>
  </si>
  <si>
    <t>CAD</t>
  </si>
  <si>
    <t>DKK</t>
  </si>
  <si>
    <t>HUF</t>
  </si>
  <si>
    <t>JPY</t>
  </si>
  <si>
    <t>NOK</t>
  </si>
  <si>
    <t>SEK</t>
  </si>
  <si>
    <t>BAM</t>
  </si>
  <si>
    <t>PLN</t>
  </si>
  <si>
    <t>Iznos računa u kunama</t>
  </si>
  <si>
    <t>Osnovica</t>
  </si>
  <si>
    <t>Stopa PDV-a</t>
  </si>
  <si>
    <t>I. TRANSAKCIJE KOJE NE PODLIJEŽU OPOREZIVANJU I I OSLOBOĐENE (1.+2.+3.+4.+5.+6.+7.+8.+9.+10.)</t>
  </si>
  <si>
    <t>1. ISPORUKE U RH ZA KOJE PDV OBRAČUNAVA PRIMATELJ (tuzemni prijenos porezne obveze)</t>
  </si>
  <si>
    <t>2. ISPORUKE DOBARA OBAVLJENE U DRUGIM DRŽAVAMA ČLANICAMA</t>
  </si>
  <si>
    <t xml:space="preserve">3. ISPORUKE DOBARA UNUTAR EU </t>
  </si>
  <si>
    <t>4. OBAVLJENE USLUGE UNUTAR EU</t>
  </si>
  <si>
    <t>5. OBAVLJENE USLUGE OSOBAMA BEZ SJEDIŠTA U RH</t>
  </si>
  <si>
    <t>6. SASTAVLJANJE I POSTAVLJANJE DOBARA U DRUGOJ DRŽAVI ČLANICI EU</t>
  </si>
  <si>
    <t>7. ISPORUKE NOVIH PRIJEVOZNIH SREDSTAVA U EU</t>
  </si>
  <si>
    <t xml:space="preserve">8. TUZEMNE ISPORUKE </t>
  </si>
  <si>
    <t xml:space="preserve">9. IZVOZNE ISPORUKE </t>
  </si>
  <si>
    <t xml:space="preserve">10. OSTALA OSLOBOĐENJA </t>
  </si>
  <si>
    <t>II. OPOREZIVE TRANSAKCIJE - UKUPNO (1.+2.+3.+4.+5.+6.+7.+8.+9.+10.+11.+12.+13.+14.+15.)</t>
  </si>
  <si>
    <t>1. ISPORUKE DOBARA I USLUGA U RH PO STOPI 5%</t>
  </si>
  <si>
    <t>2. ISPORUKE DOBARA I USLUGA U RH PO STOPI 13%</t>
  </si>
  <si>
    <t>3. ISPORUKE DOBARA I USLUGA U RH PO STOPI 25%</t>
  </si>
  <si>
    <t>4. PRIMLJENE ISPORUKE U RH ZA KOJE PDV OBRAČUNAVA PRIMATELJ (tuzemni prijenos porezne obveze)</t>
  </si>
  <si>
    <t>5. STJECANJE DOBARA UNUTAR EU PO STOPI 5%</t>
  </si>
  <si>
    <t>6. STJECANJE DOBARA UNUTAR EU PO STOPI 13%</t>
  </si>
  <si>
    <t>7. STJECANJE DOBARA UNUTAR EU PO STOPI 25%</t>
  </si>
  <si>
    <t>8. PRIMLJENE USLUGE IZ EU PO STOPI 5%</t>
  </si>
  <si>
    <t>9. PRIMLJENE USLUGE IZ EU PO STOPI 13%</t>
  </si>
  <si>
    <t>10. PRIMLJENE USLUGE IZ EU PO STOPI 25%</t>
  </si>
  <si>
    <t>11. PRIMLJENE ISPORUKE DOBARA I USLUGA OD POREZNIH OBVEZNIKA BEZ SJEDIŠTA U RH PO STOPI 5%</t>
  </si>
  <si>
    <t>12. PRIMLJENE ISPORUKE DOBARA I USLUGA OD POREZNIH OBVEZNIKA BEZ SJEDIŠTA U RH PO STOPI 13%</t>
  </si>
  <si>
    <t>13. PRIMLJENE ISPORUKE DOBARA I USLUGA OD POREZNIH OBVEZNIKA BEZ SJEDIŠTA U RH PO STOPI 25%</t>
  </si>
  <si>
    <t>14. NAKNADNO OSLOBOĐENJE IZVOZA U OKVIRU OSOBNOG PUTNIČKOG PROMETA</t>
  </si>
  <si>
    <t>15. OBRAČUNANI PDV PRI UVOZU</t>
  </si>
  <si>
    <t>III. OBRAČUNANI PRETPOREZ - UKUPNO (1.+2.+3.+4.+5.+6.+7.)</t>
  </si>
  <si>
    <t>1. PRETPOREZ OD PRIMLJENIH ISPORUKA U TUZEMSTVU po stopi od 5%</t>
  </si>
  <si>
    <t>2. PRETPOREZ OD PRIMLJENIH ISPORUKA U TUZEMSTVU po stopi od 13%</t>
  </si>
  <si>
    <t>3. PRETPOREZ OD PRIMLJENIH ISPORUKA U TUZEMSTVU po stopi od 25%</t>
  </si>
  <si>
    <t>4. PRETPOREZ OD PRIMLJENIH ISPORUKA U RH ZA KOJE PDV OBRAČUNAVA PRIMATELJ (tuzemni prijenos porezne obveze)</t>
  </si>
  <si>
    <t>5. PRETPOREZ OD STJECANJA DOBARA UNUTAR EU po stopi od 5%</t>
  </si>
  <si>
    <t>6. PRETPOREZ OD STJECANJA DOBARA UNUTAR EU po stopi od 13%</t>
  </si>
  <si>
    <t>7. PRETPOREZ OD STJECANJA DOBARA UNUTAR EU po stopi od 25%</t>
  </si>
  <si>
    <t>8. PRETPOREZ OD PRIMLJENIH USLUGA IZ EU po stopi od 5%</t>
  </si>
  <si>
    <t>9. PRETPOREZ OD PRIMLJENIH USLUGA IZ EU po stopi od 13%</t>
  </si>
  <si>
    <t>10. PRETPOREZ OD PRIMLJENIH USLUGA IZ EU po stopi od 25%</t>
  </si>
  <si>
    <t>11. PRETPOREZ OD PRIMLJENIH ISPORUKA DOBARA I USLUGA OD POREZNIH OBVEZNIKA BEZ SJEDIŠTA U RH po stopi od 5%</t>
  </si>
  <si>
    <t>12. PRETPOREZ OD PRIMLJENIH ISPORUKA DOBARA I USLUGA OD POREZNIH OBVEZNIKA BEZ SJEDIŠTA U RH po stopi od 13%</t>
  </si>
  <si>
    <t>13. PRETPOREZ OD PRIMLJENIH ISPORUKA DOBARA I USLUGA OD POREZNIH OBVEZNIKA BEZ SJEDIŠTA U RH po stopi od 25%</t>
  </si>
  <si>
    <t>14. PRETPOREZ PRI UVOZU</t>
  </si>
  <si>
    <t xml:space="preserve">15. ISPRAVCI PRETPOREZA </t>
  </si>
  <si>
    <t>IV. OBVEZA PDV-a U OBRAČUNSKOM RAZDOBLJU: ZA UPLATU (II.-III.) ILI ZA POVRAT (III.-II.)</t>
  </si>
  <si>
    <t>NADLEŽNA ISPOSTAVA POREZNE UPRAVE</t>
  </si>
  <si>
    <t>PRIJAVA PDV-a ZA RAZDOBLJE</t>
  </si>
  <si>
    <t>PDV IDENTIFIKACIJSKI BROJ/OIB</t>
  </si>
  <si>
    <t>PDV IDENTIFIKACIJSKI BROJ
POREZNOG ZASTUPNIKA/OIB</t>
  </si>
  <si>
    <t>POREZNI OBVEZNIK                                                                      (naziv/ime i prezime: mjesto, ulica i broj)</t>
  </si>
  <si>
    <t>POREZNI ZASTUPNIK                                                           (naziv/ime i prezime: mjesto, ulica i broj)</t>
  </si>
  <si>
    <t>OBRAČUN PDV-a U OBAVLJENIM TRANSAKCIJAMA                                                                                                                        DOBARA I USLUGA - UKUPNO (I.+II.)</t>
  </si>
  <si>
    <t>POREZNA OSNOVICA
(iznos u kunama i lipama)</t>
  </si>
  <si>
    <t>PDV PO STOPI 5%, 13% i 25%
(iznos u kunama i lipama)</t>
  </si>
  <si>
    <t>OPIS</t>
  </si>
  <si>
    <t>XXXXX</t>
  </si>
  <si>
    <t>KNJIGA ULAZNIH RAČUNA PRIMLJENIH USLUGA</t>
  </si>
  <si>
    <t>OD</t>
  </si>
  <si>
    <t>DO</t>
  </si>
  <si>
    <t>***</t>
  </si>
  <si>
    <t>DE</t>
  </si>
  <si>
    <t>0125784</t>
  </si>
  <si>
    <t>IT</t>
  </si>
  <si>
    <t>Oznaka</t>
  </si>
  <si>
    <t>PDV ID broj</t>
  </si>
  <si>
    <t>325621578596</t>
  </si>
  <si>
    <t>IRE</t>
  </si>
  <si>
    <t>0313568</t>
  </si>
  <si>
    <t>Odabrati iz padajućeg izbornika</t>
  </si>
  <si>
    <t>KARLOVAC</t>
  </si>
  <si>
    <t>ISPOSTAVA</t>
  </si>
  <si>
    <t>POREZNA UPRAVA PODRUČNI URED</t>
  </si>
  <si>
    <t>Red.br.</t>
  </si>
  <si>
    <t>Kod države isporučitelja</t>
  </si>
  <si>
    <t>PDV identifikacijski
broj isporucitelja
(bez koda države)</t>
  </si>
  <si>
    <t>Vrijednost stecenih dobara
(u kunama i lipama)</t>
  </si>
  <si>
    <t>Vrijednost primljenih usluga
(u kunama i lipama)</t>
  </si>
  <si>
    <t>Prijava za stjecanje dobara i primljene usluge iz drugih država clanica Europske unije</t>
  </si>
  <si>
    <t>PDV identifikacijski broj</t>
  </si>
  <si>
    <t>HR</t>
  </si>
  <si>
    <t>Porezni obveznik
(naziv/ime i prezime)</t>
  </si>
  <si>
    <t>Adresa
(mjesto, ulica i broj)</t>
  </si>
  <si>
    <t>PDV identifikacijski broj
poreznog zastupnika</t>
  </si>
  <si>
    <t>Za mjesec</t>
  </si>
  <si>
    <t>godina</t>
  </si>
  <si>
    <t>2022.</t>
  </si>
  <si>
    <r>
      <t xml:space="preserve">KNJIGA ULAZNIH RAČUNA PRIMLJENIH </t>
    </r>
    <r>
      <rPr>
        <b/>
        <u/>
        <sz val="14"/>
        <color theme="5"/>
        <rFont val="Calibri"/>
        <family val="2"/>
        <charset val="238"/>
        <scheme val="minor"/>
      </rPr>
      <t>USLUGA</t>
    </r>
  </si>
  <si>
    <r>
      <t xml:space="preserve">KNJIGA ULAZNIH RAČUNA PRIMLJENIH </t>
    </r>
    <r>
      <rPr>
        <b/>
        <u/>
        <sz val="14"/>
        <color theme="5"/>
        <rFont val="Calibri"/>
        <family val="2"/>
        <charset val="238"/>
        <scheme val="minor"/>
      </rPr>
      <t>ROBA</t>
    </r>
  </si>
  <si>
    <t>KNJIGA ULAZNIH RAČUNA PRIMLJENIH ROBA</t>
  </si>
  <si>
    <t>31354654321</t>
  </si>
  <si>
    <t>Upisuje se ZBIRNA osnovica po pojedinom dobavljaču !</t>
  </si>
  <si>
    <t>Zbrojite osnovice istog dobavljača i zbroj prikažite u obrascu u jednom retku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</si>
</sst>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kn&quot;_-;\-* #,##0.00\ &quot;kn&quot;_-;_-* &quot;-&quot;??\ &quot;kn&quot;_-;_-@_-"/>
    <numFmt numFmtId="164" formatCode="dd/mm/yy/;@"/>
    <numFmt numFmtId="165" formatCode="#,##0.000000"/>
    <numFmt numFmtId="168" formatCode="#,##0.00\ &quot;kn&quot;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7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6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b/>
      <sz val="6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u/>
      <sz val="14"/>
      <color theme="5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3">
    <xf numFmtId="0" fontId="0" fillId="0" borderId="0" xfId="0"/>
    <xf numFmtId="0" fontId="3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164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center"/>
    </xf>
    <xf numFmtId="4" fontId="3" fillId="2" borderId="1" xfId="1" applyNumberFormat="1" applyFont="1" applyFill="1" applyBorder="1" applyAlignment="1">
      <alignment vertical="center"/>
    </xf>
    <xf numFmtId="4" fontId="4" fillId="2" borderId="1" xfId="1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49" fontId="6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" fontId="10" fillId="0" borderId="0" xfId="0" applyNumberFormat="1" applyFont="1" applyBorder="1" applyAlignment="1">
      <alignment vertical="center"/>
    </xf>
    <xf numFmtId="0" fontId="11" fillId="0" borderId="0" xfId="0" applyFont="1"/>
    <xf numFmtId="1" fontId="11" fillId="0" borderId="0" xfId="0" applyNumberFormat="1" applyFont="1"/>
    <xf numFmtId="4" fontId="11" fillId="0" borderId="0" xfId="0" applyNumberFormat="1" applyFont="1"/>
    <xf numFmtId="164" fontId="11" fillId="0" borderId="0" xfId="0" applyNumberFormat="1" applyFont="1"/>
    <xf numFmtId="4" fontId="3" fillId="2" borderId="1" xfId="1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165" fontId="3" fillId="2" borderId="1" xfId="1" applyNumberFormat="1" applyFont="1" applyFill="1" applyBorder="1" applyAlignment="1">
      <alignment horizontal="center" vertical="center"/>
    </xf>
    <xf numFmtId="4" fontId="10" fillId="0" borderId="0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3" fontId="10" fillId="0" borderId="0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 vertical="center"/>
    </xf>
    <xf numFmtId="1" fontId="3" fillId="2" borderId="1" xfId="1" applyNumberFormat="1" applyFont="1" applyFill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13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7" xfId="0" applyFont="1" applyBorder="1" applyAlignment="1">
      <alignment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0" fillId="0" borderId="0" xfId="0" applyAlignment="1">
      <alignment wrapText="1"/>
    </xf>
    <xf numFmtId="0" fontId="13" fillId="0" borderId="12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4" fontId="16" fillId="0" borderId="0" xfId="0" applyNumberFormat="1" applyFont="1" applyAlignment="1">
      <alignment horizontal="right" vertical="center"/>
    </xf>
    <xf numFmtId="4" fontId="16" fillId="0" borderId="0" xfId="0" applyNumberFormat="1" applyFont="1" applyAlignment="1">
      <alignment horizontal="center" vertical="center"/>
    </xf>
    <xf numFmtId="4" fontId="16" fillId="0" borderId="0" xfId="0" applyNumberFormat="1" applyFont="1" applyAlignment="1">
      <alignment vertical="center"/>
    </xf>
    <xf numFmtId="164" fontId="17" fillId="0" borderId="0" xfId="0" applyNumberFormat="1" applyFont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vertical="center"/>
    </xf>
    <xf numFmtId="4" fontId="3" fillId="0" borderId="1" xfId="1" applyNumberFormat="1" applyFont="1" applyFill="1" applyBorder="1" applyAlignment="1">
      <alignment vertical="center"/>
    </xf>
    <xf numFmtId="0" fontId="18" fillId="0" borderId="0" xfId="0" applyFont="1" applyAlignment="1">
      <alignment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49" fontId="19" fillId="0" borderId="1" xfId="1" applyNumberFormat="1" applyFont="1" applyBorder="1" applyAlignment="1">
      <alignment horizontal="center" vertical="center" wrapText="1"/>
    </xf>
    <xf numFmtId="44" fontId="18" fillId="0" borderId="4" xfId="1" applyFont="1" applyBorder="1" applyAlignment="1">
      <alignment vertical="center" wrapText="1"/>
    </xf>
    <xf numFmtId="44" fontId="18" fillId="0" borderId="6" xfId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44" fontId="18" fillId="0" borderId="7" xfId="1" applyFont="1" applyBorder="1" applyAlignment="1">
      <alignment vertical="center" wrapText="1"/>
    </xf>
    <xf numFmtId="44" fontId="18" fillId="0" borderId="8" xfId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44" fontId="18" fillId="0" borderId="9" xfId="1" applyFont="1" applyBorder="1" applyAlignment="1">
      <alignment vertical="center" wrapText="1"/>
    </xf>
    <xf numFmtId="44" fontId="18" fillId="0" borderId="10" xfId="1" applyFont="1" applyBorder="1" applyAlignment="1">
      <alignment horizontal="center" vertical="center" wrapText="1"/>
    </xf>
    <xf numFmtId="44" fontId="18" fillId="0" borderId="1" xfId="1" applyFont="1" applyBorder="1" applyAlignment="1">
      <alignment vertical="center" wrapText="1"/>
    </xf>
    <xf numFmtId="44" fontId="18" fillId="0" borderId="10" xfId="1" applyFont="1" applyBorder="1" applyAlignment="1">
      <alignment vertical="center" wrapText="1"/>
    </xf>
    <xf numFmtId="44" fontId="18" fillId="0" borderId="6" xfId="1" applyFont="1" applyBorder="1" applyAlignment="1">
      <alignment vertical="center" wrapText="1"/>
    </xf>
    <xf numFmtId="44" fontId="18" fillId="0" borderId="8" xfId="1" applyFont="1" applyBorder="1" applyAlignment="1">
      <alignment vertical="center" wrapText="1"/>
    </xf>
    <xf numFmtId="44" fontId="19" fillId="0" borderId="6" xfId="1" applyFont="1" applyBorder="1" applyAlignment="1">
      <alignment vertical="center" wrapText="1"/>
    </xf>
    <xf numFmtId="44" fontId="19" fillId="0" borderId="8" xfId="1" applyFont="1" applyBorder="1" applyAlignment="1">
      <alignment vertical="center" wrapText="1"/>
    </xf>
    <xf numFmtId="44" fontId="19" fillId="0" borderId="10" xfId="1" applyFont="1" applyBorder="1" applyAlignment="1">
      <alignment vertical="center" wrapText="1"/>
    </xf>
    <xf numFmtId="0" fontId="13" fillId="0" borderId="9" xfId="0" applyFont="1" applyBorder="1" applyAlignment="1">
      <alignment horizontal="left" vertical="center" wrapText="1"/>
    </xf>
    <xf numFmtId="0" fontId="18" fillId="0" borderId="0" xfId="0" applyFont="1"/>
    <xf numFmtId="49" fontId="12" fillId="0" borderId="2" xfId="0" applyNumberFormat="1" applyFont="1" applyBorder="1" applyAlignment="1">
      <alignment horizontal="center" vertical="center"/>
    </xf>
    <xf numFmtId="49" fontId="4" fillId="2" borderId="1" xfId="1" applyNumberFormat="1" applyFont="1" applyFill="1" applyBorder="1" applyAlignment="1">
      <alignment vertical="center"/>
    </xf>
    <xf numFmtId="49" fontId="4" fillId="2" borderId="1" xfId="1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4" fontId="3" fillId="3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vertical="center"/>
    </xf>
    <xf numFmtId="4" fontId="10" fillId="0" borderId="0" xfId="0" applyNumberFormat="1" applyFont="1" applyFill="1" applyBorder="1" applyAlignment="1">
      <alignment vertical="center"/>
    </xf>
    <xf numFmtId="0" fontId="11" fillId="0" borderId="0" xfId="0" applyFont="1" applyFill="1" applyBorder="1"/>
    <xf numFmtId="0" fontId="7" fillId="0" borderId="0" xfId="0" applyFont="1" applyFill="1" applyBorder="1"/>
    <xf numFmtId="0" fontId="0" fillId="0" borderId="0" xfId="0" applyFill="1" applyBorder="1"/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0" fontId="12" fillId="0" borderId="0" xfId="0" applyNumberFormat="1" applyFont="1" applyBorder="1" applyAlignment="1">
      <alignment horizontal="center" vertical="center"/>
    </xf>
    <xf numFmtId="0" fontId="12" fillId="0" borderId="3" xfId="0" applyNumberFormat="1" applyFont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49" fontId="12" fillId="2" borderId="2" xfId="0" applyNumberFormat="1" applyFont="1" applyFill="1" applyBorder="1" applyAlignment="1">
      <alignment horizontal="center" vertical="center"/>
    </xf>
    <xf numFmtId="49" fontId="12" fillId="2" borderId="3" xfId="0" applyNumberFormat="1" applyFont="1" applyFill="1" applyBorder="1" applyAlignment="1">
      <alignment horizontal="center" vertical="center"/>
    </xf>
    <xf numFmtId="0" fontId="18" fillId="0" borderId="1" xfId="0" applyNumberFormat="1" applyFont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49" fontId="12" fillId="0" borderId="10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8" fontId="3" fillId="0" borderId="22" xfId="0" applyNumberFormat="1" applyFont="1" applyBorder="1" applyAlignment="1">
      <alignment horizontal="right" vertical="center" wrapText="1"/>
    </xf>
    <xf numFmtId="168" fontId="3" fillId="0" borderId="23" xfId="0" applyNumberFormat="1" applyFont="1" applyBorder="1" applyAlignment="1">
      <alignment horizontal="right" vertical="center" wrapText="1"/>
    </xf>
    <xf numFmtId="0" fontId="20" fillId="0" borderId="19" xfId="0" applyFont="1" applyBorder="1" applyAlignment="1">
      <alignment horizontal="center" vertical="center" wrapText="1"/>
    </xf>
    <xf numFmtId="168" fontId="20" fillId="0" borderId="1" xfId="0" applyNumberFormat="1" applyFont="1" applyBorder="1" applyAlignment="1">
      <alignment horizontal="right" vertical="center" wrapText="1"/>
    </xf>
    <xf numFmtId="168" fontId="20" fillId="0" borderId="2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2" fillId="0" borderId="0" xfId="0" applyFont="1"/>
  </cellXfs>
  <cellStyles count="2">
    <cellStyle name="Normal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66675</xdr:colOff>
      <xdr:row>1</xdr:row>
      <xdr:rowOff>85725</xdr:rowOff>
    </xdr:from>
    <xdr:to>
      <xdr:col>26</xdr:col>
      <xdr:colOff>370218</xdr:colOff>
      <xdr:row>19</xdr:row>
      <xdr:rowOff>123370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62675" y="285750"/>
          <a:ext cx="10057143" cy="3638095"/>
        </a:xfrm>
        <a:prstGeom prst="rect">
          <a:avLst/>
        </a:prstGeom>
      </xdr:spPr>
    </xdr:pic>
    <xdr:clientData/>
  </xdr:twoCellAnchor>
  <xdr:twoCellAnchor>
    <xdr:from>
      <xdr:col>4</xdr:col>
      <xdr:colOff>76200</xdr:colOff>
      <xdr:row>1</xdr:row>
      <xdr:rowOff>66675</xdr:rowOff>
    </xdr:from>
    <xdr:to>
      <xdr:col>9</xdr:col>
      <xdr:colOff>409575</xdr:colOff>
      <xdr:row>5</xdr:row>
      <xdr:rowOff>123825</xdr:rowOff>
    </xdr:to>
    <xdr:sp macro="" textlink="">
      <xdr:nvSpPr>
        <xdr:cNvPr id="3" name="Zaobljeni pravokutni oblačić 2"/>
        <xdr:cNvSpPr/>
      </xdr:nvSpPr>
      <xdr:spPr>
        <a:xfrm>
          <a:off x="2514600" y="266700"/>
          <a:ext cx="3381375" cy="857250"/>
        </a:xfrm>
        <a:prstGeom prst="wedgeRoundRectCallout">
          <a:avLst>
            <a:gd name="adj1" fmla="val 69590"/>
            <a:gd name="adj2" fmla="val -16389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hr-HR" sz="1100"/>
            <a:t>Uvijek</a:t>
          </a:r>
          <a:r>
            <a:rPr lang="hr-HR" sz="1100" baseline="0"/>
            <a:t> popunjavate samo ZELENA polja. Na ostalim poljima se nalaze formule koje NE SMIJETE brisati da bi knjiga radila ispravno !</a:t>
          </a:r>
        </a:p>
        <a:p>
          <a:pPr algn="l"/>
          <a:endParaRPr lang="hr-HR" sz="1100"/>
        </a:p>
      </xdr:txBody>
    </xdr:sp>
    <xdr:clientData/>
  </xdr:twoCellAnchor>
  <xdr:twoCellAnchor>
    <xdr:from>
      <xdr:col>4</xdr:col>
      <xdr:colOff>9525</xdr:colOff>
      <xdr:row>7</xdr:row>
      <xdr:rowOff>85725</xdr:rowOff>
    </xdr:from>
    <xdr:to>
      <xdr:col>9</xdr:col>
      <xdr:colOff>342900</xdr:colOff>
      <xdr:row>10</xdr:row>
      <xdr:rowOff>104775</xdr:rowOff>
    </xdr:to>
    <xdr:sp macro="" textlink="">
      <xdr:nvSpPr>
        <xdr:cNvPr id="4" name="Zaobljeni pravokutni oblačić 3"/>
        <xdr:cNvSpPr/>
      </xdr:nvSpPr>
      <xdr:spPr>
        <a:xfrm>
          <a:off x="2447925" y="1485900"/>
          <a:ext cx="3381375" cy="619125"/>
        </a:xfrm>
        <a:prstGeom prst="wedgeRoundRectCallout">
          <a:avLst>
            <a:gd name="adj1" fmla="val 105083"/>
            <a:gd name="adj2" fmla="val -167586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hr-HR" sz="1100"/>
            <a:t>Samo na prvoj stranici upisati podatke od poreznog obveznika, pa će se isti po cijeloj knjizi prenijeti.</a:t>
          </a:r>
        </a:p>
        <a:p>
          <a:pPr algn="l"/>
          <a:endParaRPr lang="hr-HR" sz="1100" baseline="0"/>
        </a:p>
        <a:p>
          <a:pPr algn="l"/>
          <a:endParaRPr lang="hr-HR" sz="1100"/>
        </a:p>
      </xdr:txBody>
    </xdr:sp>
    <xdr:clientData/>
  </xdr:twoCellAnchor>
  <xdr:twoCellAnchor>
    <xdr:from>
      <xdr:col>3</xdr:col>
      <xdr:colOff>142875</xdr:colOff>
      <xdr:row>14</xdr:row>
      <xdr:rowOff>114299</xdr:rowOff>
    </xdr:from>
    <xdr:to>
      <xdr:col>8</xdr:col>
      <xdr:colOff>476250</xdr:colOff>
      <xdr:row>25</xdr:row>
      <xdr:rowOff>57149</xdr:rowOff>
    </xdr:to>
    <xdr:sp macro="" textlink="">
      <xdr:nvSpPr>
        <xdr:cNvPr id="5" name="Zaobljeni pravokutni oblačić 4"/>
        <xdr:cNvSpPr/>
      </xdr:nvSpPr>
      <xdr:spPr>
        <a:xfrm>
          <a:off x="1971675" y="2914649"/>
          <a:ext cx="3381375" cy="2143125"/>
        </a:xfrm>
        <a:prstGeom prst="wedgeRoundRectCallout">
          <a:avLst>
            <a:gd name="adj1" fmla="val 131562"/>
            <a:gd name="adj2" fmla="val -82929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hr-HR" sz="1100"/>
            <a:t>Upisati dobavljača u pripadajuću knjigu.</a:t>
          </a:r>
        </a:p>
        <a:p>
          <a:pPr algn="l"/>
          <a:r>
            <a:rPr lang="hr-HR" sz="1100"/>
            <a:t>Imate knjige zbrojene po mjesecima !!</a:t>
          </a:r>
        </a:p>
        <a:p>
          <a:pPr algn="l"/>
          <a:r>
            <a:rPr lang="hr-HR" sz="1100"/>
            <a:t>Nalaze se JEDNA ISPOD DRUGE ...</a:t>
          </a:r>
        </a:p>
        <a:p>
          <a:pPr algn="l"/>
          <a:r>
            <a:rPr lang="hr-HR" sz="1100"/>
            <a:t>Datumi raspona su već upisani</a:t>
          </a:r>
          <a:r>
            <a:rPr lang="hr-HR" sz="1100" baseline="0"/>
            <a:t> jer su u direktnoj vezi sa PDV i PDV-S obrascima iz tih mjeseci.</a:t>
          </a:r>
        </a:p>
        <a:p>
          <a:pPr algn="l"/>
          <a:r>
            <a:rPr lang="hr-HR" sz="1100" baseline="0"/>
            <a:t>Knjige URA usluga i roba, kao i OBRASCI PDV i PDV-S složene su JEDNA ISPOD DRUGE PO MJESECIMA. </a:t>
          </a:r>
        </a:p>
        <a:p>
          <a:pPr algn="l"/>
          <a:r>
            <a:rPr lang="hr-HR" sz="1100" baseline="0"/>
            <a:t>Datumi su već upisani, tako da pazite u koji mjesec upisujete račune !</a:t>
          </a:r>
        </a:p>
        <a:p>
          <a:pPr algn="l"/>
          <a:endParaRPr lang="hr-HR" sz="1100" baseline="0"/>
        </a:p>
        <a:p>
          <a:pPr algn="l"/>
          <a:endParaRPr lang="hr-HR" sz="1100"/>
        </a:p>
        <a:p>
          <a:pPr algn="l"/>
          <a:endParaRPr lang="hr-HR" sz="1100" baseline="0"/>
        </a:p>
        <a:p>
          <a:pPr algn="l"/>
          <a:endParaRPr lang="hr-HR" sz="1100"/>
        </a:p>
      </xdr:txBody>
    </xdr:sp>
    <xdr:clientData/>
  </xdr:twoCellAnchor>
  <xdr:twoCellAnchor>
    <xdr:from>
      <xdr:col>10</xdr:col>
      <xdr:colOff>381000</xdr:colOff>
      <xdr:row>22</xdr:row>
      <xdr:rowOff>180975</xdr:rowOff>
    </xdr:from>
    <xdr:to>
      <xdr:col>16</xdr:col>
      <xdr:colOff>104775</xdr:colOff>
      <xdr:row>30</xdr:row>
      <xdr:rowOff>114301</xdr:rowOff>
    </xdr:to>
    <xdr:sp macro="" textlink="">
      <xdr:nvSpPr>
        <xdr:cNvPr id="6" name="Zaobljeni pravokutni oblačić 5"/>
        <xdr:cNvSpPr/>
      </xdr:nvSpPr>
      <xdr:spPr>
        <a:xfrm>
          <a:off x="6477000" y="4581525"/>
          <a:ext cx="3381375" cy="1533526"/>
        </a:xfrm>
        <a:prstGeom prst="wedgeRoundRectCallout">
          <a:avLst>
            <a:gd name="adj1" fmla="val 25646"/>
            <a:gd name="adj2" fmla="val -205427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hr-HR" sz="1100"/>
            <a:t>Upisati</a:t>
          </a:r>
          <a:r>
            <a:rPr lang="hr-HR" sz="1100" baseline="0"/>
            <a:t> KOD države kao i PDV ID broj (VAT broj) dobavljača iz inozemstva.</a:t>
          </a:r>
        </a:p>
        <a:p>
          <a:pPr algn="l"/>
          <a:endParaRPr lang="hr-HR" sz="1100" baseline="0"/>
        </a:p>
        <a:p>
          <a:pPr algn="l"/>
          <a:r>
            <a:rPr lang="hr-HR" sz="1100" baseline="0"/>
            <a:t>Podataka je OBVEZAN ! jer isti treba upisati i u PDV -S obrazac.</a:t>
          </a:r>
        </a:p>
        <a:p>
          <a:pPr algn="l"/>
          <a:endParaRPr lang="hr-HR" sz="1100" baseline="0"/>
        </a:p>
        <a:p>
          <a:pPr algn="l"/>
          <a:r>
            <a:rPr lang="hr-HR" sz="1100" baseline="0"/>
            <a:t>Upisujete SAMO račune iz EU , ne i iz drugih država !</a:t>
          </a:r>
        </a:p>
        <a:p>
          <a:pPr algn="l"/>
          <a:endParaRPr lang="hr-HR" sz="1100" baseline="0"/>
        </a:p>
        <a:p>
          <a:pPr algn="l"/>
          <a:endParaRPr lang="hr-HR" sz="1100"/>
        </a:p>
        <a:p>
          <a:pPr algn="l"/>
          <a:endParaRPr lang="hr-HR" sz="1100" baseline="0"/>
        </a:p>
        <a:p>
          <a:pPr algn="l"/>
          <a:endParaRPr lang="hr-HR" sz="1100"/>
        </a:p>
      </xdr:txBody>
    </xdr:sp>
    <xdr:clientData/>
  </xdr:twoCellAnchor>
  <xdr:twoCellAnchor>
    <xdr:from>
      <xdr:col>22</xdr:col>
      <xdr:colOff>219075</xdr:colOff>
      <xdr:row>23</xdr:row>
      <xdr:rowOff>142874</xdr:rowOff>
    </xdr:from>
    <xdr:to>
      <xdr:col>27</xdr:col>
      <xdr:colOff>552450</xdr:colOff>
      <xdr:row>28</xdr:row>
      <xdr:rowOff>76200</xdr:rowOff>
    </xdr:to>
    <xdr:sp macro="" textlink="">
      <xdr:nvSpPr>
        <xdr:cNvPr id="7" name="Zaobljeni pravokutni oblačić 6"/>
        <xdr:cNvSpPr/>
      </xdr:nvSpPr>
      <xdr:spPr>
        <a:xfrm>
          <a:off x="13630275" y="4743449"/>
          <a:ext cx="3381375" cy="933451"/>
        </a:xfrm>
        <a:prstGeom prst="wedgeRoundRectCallout">
          <a:avLst>
            <a:gd name="adj1" fmla="val -55198"/>
            <a:gd name="adj2" fmla="val -420325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hr-HR" sz="1100"/>
            <a:t>Plava oznaka znači da imate padajući izbornik (DROP DOWN MENU) iz kojega možete izabrati već ranije upisani podatak.</a:t>
          </a:r>
          <a:endParaRPr lang="hr-HR" sz="1100" baseline="0"/>
        </a:p>
        <a:p>
          <a:pPr algn="l"/>
          <a:endParaRPr lang="hr-HR" sz="1100" baseline="0"/>
        </a:p>
        <a:p>
          <a:pPr algn="l"/>
          <a:endParaRPr lang="hr-HR" sz="1100"/>
        </a:p>
        <a:p>
          <a:pPr algn="l"/>
          <a:endParaRPr lang="hr-HR" sz="1100" baseline="0"/>
        </a:p>
        <a:p>
          <a:pPr algn="l"/>
          <a:endParaRPr lang="hr-HR" sz="1100"/>
        </a:p>
      </xdr:txBody>
    </xdr:sp>
    <xdr:clientData/>
  </xdr:twoCellAnchor>
  <xdr:twoCellAnchor>
    <xdr:from>
      <xdr:col>16</xdr:col>
      <xdr:colOff>361950</xdr:colOff>
      <xdr:row>23</xdr:row>
      <xdr:rowOff>9525</xdr:rowOff>
    </xdr:from>
    <xdr:to>
      <xdr:col>22</xdr:col>
      <xdr:colOff>85725</xdr:colOff>
      <xdr:row>25</xdr:row>
      <xdr:rowOff>66675</xdr:rowOff>
    </xdr:to>
    <xdr:sp macro="" textlink="">
      <xdr:nvSpPr>
        <xdr:cNvPr id="8" name="Zaobljeni pravokutni oblačić 7"/>
        <xdr:cNvSpPr/>
      </xdr:nvSpPr>
      <xdr:spPr>
        <a:xfrm>
          <a:off x="10115550" y="4610100"/>
          <a:ext cx="3381375" cy="457200"/>
        </a:xfrm>
        <a:prstGeom prst="wedgeRoundRectCallout">
          <a:avLst>
            <a:gd name="adj1" fmla="val -39143"/>
            <a:gd name="adj2" fmla="val -591646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hr-HR" sz="1100"/>
            <a:t>Upisujete SREDNJI</a:t>
          </a:r>
          <a:r>
            <a:rPr lang="hr-HR" sz="1100" baseline="0"/>
            <a:t> TEČAJ HNB !!! UVIJEK !</a:t>
          </a:r>
        </a:p>
        <a:p>
          <a:pPr algn="l"/>
          <a:endParaRPr lang="hr-HR" sz="1100" baseline="0"/>
        </a:p>
        <a:p>
          <a:pPr algn="l"/>
          <a:endParaRPr lang="hr-HR" sz="1100"/>
        </a:p>
        <a:p>
          <a:pPr algn="l"/>
          <a:endParaRPr lang="hr-HR" sz="1100" baseline="0"/>
        </a:p>
        <a:p>
          <a:pPr algn="l"/>
          <a:endParaRPr lang="hr-H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396"/>
  <sheetViews>
    <sheetView topLeftCell="A378" workbookViewId="0">
      <selection activeCell="H386" sqref="H386"/>
    </sheetView>
  </sheetViews>
  <sheetFormatPr defaultRowHeight="15" x14ac:dyDescent="0.25"/>
  <cols>
    <col min="1" max="1" width="4.7109375" style="1" customWidth="1"/>
    <col min="2" max="2" width="9.140625" style="1"/>
    <col min="3" max="3" width="11.85546875" style="1" customWidth="1"/>
    <col min="4" max="4" width="11.28515625" style="2" customWidth="1"/>
    <col min="5" max="5" width="5" style="22" customWidth="1"/>
    <col min="6" max="6" width="11.7109375" style="2" customWidth="1"/>
    <col min="7" max="7" width="5.42578125" style="22" bestFit="1" customWidth="1"/>
    <col min="8" max="8" width="9.140625" style="2"/>
    <col min="9" max="11" width="10.42578125" style="2" customWidth="1"/>
    <col min="12" max="12" width="10.42578125" style="34" customWidth="1"/>
    <col min="13" max="15" width="10.42578125" style="2" customWidth="1"/>
    <col min="16" max="39" width="11.42578125" style="2" customWidth="1"/>
    <col min="40" max="40" width="9.140625" style="9"/>
    <col min="41" max="41" width="5.42578125" style="9" customWidth="1"/>
    <col min="42" max="76" width="9.140625" style="9"/>
    <col min="77" max="79" width="9.140625" style="10"/>
    <col min="80" max="92" width="9.140625" style="11"/>
  </cols>
  <sheetData>
    <row r="1" spans="1:90" x14ac:dyDescent="0.25">
      <c r="A1" s="1" t="s">
        <v>7</v>
      </c>
      <c r="C1" s="96" t="s">
        <v>8</v>
      </c>
      <c r="D1" s="96"/>
      <c r="E1" s="96"/>
      <c r="F1" s="96"/>
      <c r="G1" s="96"/>
      <c r="H1" s="29"/>
      <c r="I1" s="29"/>
      <c r="J1" s="29"/>
      <c r="K1" s="27"/>
      <c r="L1" s="32"/>
    </row>
    <row r="2" spans="1:90" x14ac:dyDescent="0.25">
      <c r="A2" s="1" t="s">
        <v>9</v>
      </c>
      <c r="C2" s="97" t="s">
        <v>10</v>
      </c>
      <c r="D2" s="97"/>
      <c r="E2" s="78"/>
      <c r="F2" s="78"/>
      <c r="G2" s="96" t="s">
        <v>11</v>
      </c>
      <c r="H2" s="96"/>
      <c r="I2" s="96"/>
      <c r="J2" s="96"/>
      <c r="K2" s="27"/>
      <c r="L2" s="32"/>
    </row>
    <row r="4" spans="1:90" ht="18.75" x14ac:dyDescent="0.25">
      <c r="A4" s="47" t="s">
        <v>129</v>
      </c>
      <c r="B4" s="47"/>
      <c r="C4" s="47"/>
      <c r="D4" s="47"/>
      <c r="E4" s="47"/>
      <c r="F4" s="47"/>
      <c r="G4" s="47"/>
      <c r="H4" s="47"/>
      <c r="I4" s="47"/>
      <c r="J4" s="47"/>
      <c r="K4" s="48" t="s">
        <v>100</v>
      </c>
      <c r="L4" s="51">
        <v>44562</v>
      </c>
      <c r="M4" s="49" t="s">
        <v>101</v>
      </c>
      <c r="N4" s="51">
        <v>44592</v>
      </c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</row>
    <row r="5" spans="1:90" ht="18" x14ac:dyDescent="0.25">
      <c r="A5" s="25" t="s">
        <v>0</v>
      </c>
      <c r="B5" s="25" t="s">
        <v>6</v>
      </c>
      <c r="C5" s="25" t="s">
        <v>1</v>
      </c>
      <c r="D5" s="26" t="s">
        <v>24</v>
      </c>
      <c r="E5" s="26" t="s">
        <v>106</v>
      </c>
      <c r="F5" s="26" t="s">
        <v>107</v>
      </c>
      <c r="G5" s="81" t="s">
        <v>25</v>
      </c>
      <c r="H5" s="26" t="s">
        <v>31</v>
      </c>
      <c r="I5" s="26" t="s">
        <v>41</v>
      </c>
      <c r="J5" s="26" t="s">
        <v>2</v>
      </c>
      <c r="K5" s="26" t="s">
        <v>42</v>
      </c>
      <c r="L5" s="82" t="s">
        <v>43</v>
      </c>
      <c r="M5" s="26" t="s">
        <v>3</v>
      </c>
      <c r="N5" s="26" t="s">
        <v>4</v>
      </c>
      <c r="O5" s="26" t="s">
        <v>5</v>
      </c>
      <c r="P5" s="52"/>
      <c r="Q5" s="83" t="s">
        <v>111</v>
      </c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12"/>
      <c r="AO5" s="12" t="s">
        <v>25</v>
      </c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3"/>
      <c r="BZ5" s="13"/>
      <c r="CA5" s="14" t="s">
        <v>12</v>
      </c>
      <c r="CB5" s="15" t="s">
        <v>13</v>
      </c>
      <c r="CC5" s="15" t="s">
        <v>14</v>
      </c>
      <c r="CD5" s="15" t="s">
        <v>15</v>
      </c>
      <c r="CE5" s="15" t="s">
        <v>16</v>
      </c>
      <c r="CF5" s="15" t="s">
        <v>17</v>
      </c>
      <c r="CG5" s="15" t="s">
        <v>18</v>
      </c>
      <c r="CH5" s="15" t="s">
        <v>19</v>
      </c>
      <c r="CI5" s="15" t="s">
        <v>20</v>
      </c>
      <c r="CJ5" s="15" t="s">
        <v>21</v>
      </c>
      <c r="CK5" s="15" t="s">
        <v>22</v>
      </c>
      <c r="CL5" s="15" t="s">
        <v>23</v>
      </c>
    </row>
    <row r="7" spans="1:90" x14ac:dyDescent="0.25">
      <c r="A7" s="3">
        <v>1</v>
      </c>
      <c r="B7" s="5">
        <v>44576</v>
      </c>
      <c r="C7" s="6" t="s">
        <v>26</v>
      </c>
      <c r="D7" s="8">
        <v>50</v>
      </c>
      <c r="E7" s="80" t="s">
        <v>103</v>
      </c>
      <c r="F7" s="79" t="s">
        <v>104</v>
      </c>
      <c r="G7" s="21" t="s">
        <v>28</v>
      </c>
      <c r="H7" s="23">
        <v>7.521719</v>
      </c>
      <c r="I7" s="54">
        <f>+H7*D7</f>
        <v>376.08595000000003</v>
      </c>
      <c r="J7" s="7"/>
      <c r="K7" s="54">
        <f>+I7-J7</f>
        <v>376.08595000000003</v>
      </c>
      <c r="L7" s="33">
        <v>25</v>
      </c>
      <c r="M7" s="4">
        <f>IF(+L7=5,+K7*L7/100,0)</f>
        <v>0</v>
      </c>
      <c r="N7" s="4">
        <f>+IF(+L7=13,+K7*L7/100,0)</f>
        <v>0</v>
      </c>
      <c r="O7" s="4">
        <f>+IF(+L7=25,+K7*L7/100,0)</f>
        <v>94.021487500000006</v>
      </c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16"/>
      <c r="AO7" s="24" t="s">
        <v>28</v>
      </c>
      <c r="AP7" s="16"/>
      <c r="AQ7" s="31">
        <v>5</v>
      </c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7">
        <v>1</v>
      </c>
      <c r="BZ7" s="18">
        <v>44592</v>
      </c>
      <c r="CA7" s="19" t="e">
        <f>IF(+B7&lt;44592,+#REF!+#REF!+N7,0)</f>
        <v>#REF!</v>
      </c>
      <c r="CB7" s="19" t="b">
        <f>IF(+B7&gt;44592,+IF(+B7&lt;44620,+#REF!+#REF!+N7,0))</f>
        <v>0</v>
      </c>
      <c r="CC7" s="19"/>
      <c r="CD7" s="19"/>
      <c r="CE7" s="19"/>
      <c r="CF7" s="19"/>
      <c r="CG7" s="19"/>
      <c r="CH7" s="19"/>
      <c r="CI7" s="19"/>
      <c r="CJ7" s="19"/>
      <c r="CK7" s="19"/>
      <c r="CL7" s="19"/>
    </row>
    <row r="8" spans="1:90" x14ac:dyDescent="0.25">
      <c r="A8" s="3">
        <f>+A7+1</f>
        <v>2</v>
      </c>
      <c r="B8" s="5">
        <v>44568</v>
      </c>
      <c r="C8" s="6" t="s">
        <v>26</v>
      </c>
      <c r="D8" s="8">
        <v>10</v>
      </c>
      <c r="E8" s="80" t="s">
        <v>105</v>
      </c>
      <c r="F8" s="79" t="s">
        <v>108</v>
      </c>
      <c r="G8" s="21" t="s">
        <v>28</v>
      </c>
      <c r="H8" s="23">
        <v>7.5125690000000001</v>
      </c>
      <c r="I8" s="54">
        <f t="shared" ref="I8:I31" si="0">+H8*D8</f>
        <v>75.125690000000006</v>
      </c>
      <c r="J8" s="7"/>
      <c r="K8" s="54">
        <f t="shared" ref="K8:K31" si="1">+I8-J8</f>
        <v>75.125690000000006</v>
      </c>
      <c r="L8" s="33">
        <v>25</v>
      </c>
      <c r="M8" s="4">
        <f t="shared" ref="M8:M31" si="2">IF(+L8=5,+K8*L8/100,0)</f>
        <v>0</v>
      </c>
      <c r="N8" s="4">
        <f t="shared" ref="N8:N31" si="3">+IF(+L8=13,+K8*L8/100,0)</f>
        <v>0</v>
      </c>
      <c r="O8" s="4">
        <f t="shared" ref="O8:O31" si="4">+IF(+L8=25,+K8*L8/100,0)</f>
        <v>18.781422500000001</v>
      </c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16"/>
      <c r="AO8" s="24" t="s">
        <v>29</v>
      </c>
      <c r="AP8" s="16"/>
      <c r="AQ8" s="31">
        <v>13</v>
      </c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7">
        <v>2</v>
      </c>
      <c r="BZ8" s="18">
        <v>44620</v>
      </c>
      <c r="CA8" s="19" t="e">
        <f>IF(+B8&lt;44592,+#REF!+#REF!+N8,0)</f>
        <v>#REF!</v>
      </c>
      <c r="CB8" s="19">
        <f>IF(+B8&gt;44592,+IF(+B8&lt;44620,+#REF!+#REF!+N8,0),0)</f>
        <v>0</v>
      </c>
      <c r="CC8" s="19"/>
      <c r="CD8" s="19"/>
      <c r="CE8" s="19"/>
      <c r="CF8" s="19"/>
      <c r="CG8" s="19"/>
      <c r="CH8" s="19"/>
      <c r="CI8" s="19"/>
      <c r="CJ8" s="19"/>
      <c r="CK8" s="19"/>
      <c r="CL8" s="19"/>
    </row>
    <row r="9" spans="1:90" x14ac:dyDescent="0.25">
      <c r="A9" s="3">
        <f t="shared" ref="A9:A31" si="5">+A8+1</f>
        <v>3</v>
      </c>
      <c r="B9" s="5">
        <v>44570</v>
      </c>
      <c r="C9" s="6" t="s">
        <v>26</v>
      </c>
      <c r="D9" s="8">
        <v>40</v>
      </c>
      <c r="E9" s="80" t="s">
        <v>109</v>
      </c>
      <c r="F9" s="79" t="s">
        <v>110</v>
      </c>
      <c r="G9" s="21" t="s">
        <v>28</v>
      </c>
      <c r="H9" s="23">
        <v>7.5741250000000004</v>
      </c>
      <c r="I9" s="54">
        <f t="shared" si="0"/>
        <v>302.96500000000003</v>
      </c>
      <c r="J9" s="7"/>
      <c r="K9" s="54">
        <f t="shared" si="1"/>
        <v>302.96500000000003</v>
      </c>
      <c r="L9" s="33">
        <v>25</v>
      </c>
      <c r="M9" s="4">
        <f t="shared" si="2"/>
        <v>0</v>
      </c>
      <c r="N9" s="4">
        <f t="shared" si="3"/>
        <v>0</v>
      </c>
      <c r="O9" s="4">
        <f t="shared" si="4"/>
        <v>75.741250000000008</v>
      </c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16"/>
      <c r="AO9" s="24" t="s">
        <v>27</v>
      </c>
      <c r="AP9" s="16"/>
      <c r="AQ9" s="31">
        <v>25</v>
      </c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7">
        <v>3</v>
      </c>
      <c r="BZ9" s="18">
        <v>44651</v>
      </c>
      <c r="CA9" s="19" t="e">
        <f>IF(+B9&lt;44592,+#REF!+#REF!+N9,0)</f>
        <v>#REF!</v>
      </c>
      <c r="CB9" s="19">
        <f>IF(+B9&gt;44592,+IF(+B9&lt;44620,+#REF!+#REF!+N9,0),0)</f>
        <v>0</v>
      </c>
      <c r="CC9" s="19"/>
      <c r="CD9" s="19"/>
      <c r="CE9" s="19"/>
      <c r="CF9" s="19"/>
      <c r="CG9" s="19"/>
      <c r="CH9" s="19"/>
      <c r="CI9" s="19"/>
      <c r="CJ9" s="19"/>
      <c r="CK9" s="19"/>
      <c r="CL9" s="19"/>
    </row>
    <row r="10" spans="1:90" x14ac:dyDescent="0.25">
      <c r="A10" s="3">
        <f t="shared" si="5"/>
        <v>4</v>
      </c>
      <c r="B10" s="5"/>
      <c r="C10" s="6"/>
      <c r="D10" s="8"/>
      <c r="E10" s="80"/>
      <c r="F10" s="79"/>
      <c r="G10" s="21" t="s">
        <v>28</v>
      </c>
      <c r="H10" s="23"/>
      <c r="I10" s="54">
        <f t="shared" si="0"/>
        <v>0</v>
      </c>
      <c r="J10" s="7"/>
      <c r="K10" s="54">
        <f t="shared" si="1"/>
        <v>0</v>
      </c>
      <c r="L10" s="33">
        <v>25</v>
      </c>
      <c r="M10" s="4">
        <f t="shared" si="2"/>
        <v>0</v>
      </c>
      <c r="N10" s="4">
        <f t="shared" si="3"/>
        <v>0</v>
      </c>
      <c r="O10" s="4">
        <f t="shared" si="4"/>
        <v>0</v>
      </c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16"/>
      <c r="AO10" s="24" t="s">
        <v>30</v>
      </c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7">
        <v>4</v>
      </c>
      <c r="BZ10" s="18">
        <v>44681</v>
      </c>
      <c r="CA10" s="19" t="e">
        <f>IF(+B10&lt;44592,+#REF!+#REF!+N10,0)</f>
        <v>#REF!</v>
      </c>
      <c r="CB10" s="19">
        <f>IF(+B10&gt;44592,+IF(+B10&lt;44620,+#REF!+#REF!+N10,0),0)</f>
        <v>0</v>
      </c>
      <c r="CC10" s="19"/>
      <c r="CD10" s="19"/>
      <c r="CE10" s="19"/>
      <c r="CF10" s="19"/>
      <c r="CG10" s="19"/>
      <c r="CH10" s="19"/>
      <c r="CI10" s="19"/>
      <c r="CJ10" s="19"/>
      <c r="CK10" s="19"/>
      <c r="CL10" s="19"/>
    </row>
    <row r="11" spans="1:90" x14ac:dyDescent="0.25">
      <c r="A11" s="3">
        <f t="shared" si="5"/>
        <v>5</v>
      </c>
      <c r="B11" s="5"/>
      <c r="C11" s="6"/>
      <c r="D11" s="8"/>
      <c r="E11" s="80"/>
      <c r="F11" s="79"/>
      <c r="G11" s="21" t="s">
        <v>28</v>
      </c>
      <c r="H11" s="23"/>
      <c r="I11" s="54">
        <f t="shared" si="0"/>
        <v>0</v>
      </c>
      <c r="J11" s="7"/>
      <c r="K11" s="54">
        <f t="shared" si="1"/>
        <v>0</v>
      </c>
      <c r="L11" s="33">
        <v>25</v>
      </c>
      <c r="M11" s="4">
        <f t="shared" si="2"/>
        <v>0</v>
      </c>
      <c r="N11" s="4">
        <f t="shared" si="3"/>
        <v>0</v>
      </c>
      <c r="O11" s="4">
        <f t="shared" si="4"/>
        <v>0</v>
      </c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16"/>
      <c r="AO11" s="24" t="s">
        <v>32</v>
      </c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7">
        <v>5</v>
      </c>
      <c r="BZ11" s="18">
        <v>44712</v>
      </c>
      <c r="CA11" s="19" t="e">
        <f>IF(+B11&lt;44592,+#REF!+#REF!+N11,0)</f>
        <v>#REF!</v>
      </c>
      <c r="CB11" s="19">
        <f>IF(+B11&gt;44592,+IF(+B11&lt;44620,+#REF!+#REF!+N11,0),0)</f>
        <v>0</v>
      </c>
      <c r="CC11" s="19"/>
      <c r="CD11" s="19"/>
      <c r="CE11" s="19"/>
      <c r="CF11" s="19"/>
      <c r="CG11" s="19"/>
      <c r="CH11" s="19"/>
      <c r="CI11" s="19"/>
      <c r="CJ11" s="19"/>
      <c r="CK11" s="19"/>
      <c r="CL11" s="19"/>
    </row>
    <row r="12" spans="1:90" x14ac:dyDescent="0.25">
      <c r="A12" s="3">
        <f t="shared" si="5"/>
        <v>6</v>
      </c>
      <c r="B12" s="5"/>
      <c r="C12" s="6"/>
      <c r="D12" s="8"/>
      <c r="E12" s="80"/>
      <c r="F12" s="79"/>
      <c r="G12" s="21" t="s">
        <v>28</v>
      </c>
      <c r="H12" s="23"/>
      <c r="I12" s="54">
        <f t="shared" si="0"/>
        <v>0</v>
      </c>
      <c r="J12" s="7"/>
      <c r="K12" s="54">
        <f t="shared" si="1"/>
        <v>0</v>
      </c>
      <c r="L12" s="33">
        <v>25</v>
      </c>
      <c r="M12" s="4">
        <f t="shared" si="2"/>
        <v>0</v>
      </c>
      <c r="N12" s="4">
        <f t="shared" si="3"/>
        <v>0</v>
      </c>
      <c r="O12" s="4">
        <f t="shared" si="4"/>
        <v>0</v>
      </c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16"/>
      <c r="AO12" s="24" t="s">
        <v>33</v>
      </c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7">
        <v>6</v>
      </c>
      <c r="BZ12" s="18">
        <v>44742</v>
      </c>
      <c r="CA12" s="19" t="e">
        <f>IF(+B12&lt;44592,+#REF!+#REF!+N12,0)</f>
        <v>#REF!</v>
      </c>
      <c r="CB12" s="19">
        <f>IF(+B12&gt;44592,+IF(+B12&lt;44620,+#REF!+#REF!+N12,0),0)</f>
        <v>0</v>
      </c>
      <c r="CC12" s="19"/>
      <c r="CD12" s="19"/>
      <c r="CE12" s="19"/>
      <c r="CF12" s="19"/>
      <c r="CG12" s="19"/>
      <c r="CH12" s="19"/>
      <c r="CI12" s="19"/>
      <c r="CJ12" s="19"/>
      <c r="CK12" s="19"/>
      <c r="CL12" s="19"/>
    </row>
    <row r="13" spans="1:90" x14ac:dyDescent="0.25">
      <c r="A13" s="3">
        <f t="shared" si="5"/>
        <v>7</v>
      </c>
      <c r="B13" s="5"/>
      <c r="C13" s="6"/>
      <c r="D13" s="8"/>
      <c r="E13" s="80"/>
      <c r="F13" s="79"/>
      <c r="G13" s="21" t="s">
        <v>28</v>
      </c>
      <c r="H13" s="23"/>
      <c r="I13" s="54">
        <f t="shared" si="0"/>
        <v>0</v>
      </c>
      <c r="J13" s="7"/>
      <c r="K13" s="54">
        <f t="shared" si="1"/>
        <v>0</v>
      </c>
      <c r="L13" s="33">
        <v>25</v>
      </c>
      <c r="M13" s="4">
        <f t="shared" si="2"/>
        <v>0</v>
      </c>
      <c r="N13" s="4">
        <f t="shared" si="3"/>
        <v>0</v>
      </c>
      <c r="O13" s="4">
        <f t="shared" si="4"/>
        <v>0</v>
      </c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16"/>
      <c r="AO13" s="24" t="s">
        <v>34</v>
      </c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7">
        <v>7</v>
      </c>
      <c r="BZ13" s="18">
        <v>44773</v>
      </c>
      <c r="CA13" s="19" t="e">
        <f>IF(+B13&lt;44592,+#REF!+#REF!+N13,0)</f>
        <v>#REF!</v>
      </c>
      <c r="CB13" s="19">
        <f>IF(+B13&gt;44592,+IF(+B13&lt;44620,+#REF!+#REF!+N13,0),0)</f>
        <v>0</v>
      </c>
      <c r="CC13" s="19"/>
      <c r="CD13" s="19"/>
      <c r="CE13" s="19"/>
      <c r="CF13" s="19"/>
      <c r="CG13" s="19"/>
      <c r="CH13" s="19"/>
      <c r="CI13" s="19"/>
      <c r="CJ13" s="19"/>
      <c r="CK13" s="19"/>
      <c r="CL13" s="19"/>
    </row>
    <row r="14" spans="1:90" x14ac:dyDescent="0.25">
      <c r="A14" s="3">
        <f t="shared" si="5"/>
        <v>8</v>
      </c>
      <c r="B14" s="5"/>
      <c r="C14" s="6"/>
      <c r="D14" s="8"/>
      <c r="E14" s="80"/>
      <c r="F14" s="79"/>
      <c r="G14" s="21" t="s">
        <v>28</v>
      </c>
      <c r="H14" s="23"/>
      <c r="I14" s="54">
        <f t="shared" si="0"/>
        <v>0</v>
      </c>
      <c r="J14" s="7"/>
      <c r="K14" s="54">
        <f t="shared" si="1"/>
        <v>0</v>
      </c>
      <c r="L14" s="33">
        <v>25</v>
      </c>
      <c r="M14" s="4">
        <f t="shared" si="2"/>
        <v>0</v>
      </c>
      <c r="N14" s="4">
        <f t="shared" si="3"/>
        <v>0</v>
      </c>
      <c r="O14" s="4">
        <f t="shared" si="4"/>
        <v>0</v>
      </c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16"/>
      <c r="AO14" s="24" t="s">
        <v>35</v>
      </c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7">
        <v>8</v>
      </c>
      <c r="BZ14" s="18">
        <v>44804</v>
      </c>
      <c r="CA14" s="19" t="e">
        <f>IF(+B14&lt;44592,+#REF!+#REF!+N14,0)</f>
        <v>#REF!</v>
      </c>
      <c r="CB14" s="19">
        <f>IF(+B14&gt;44592,+IF(+B14&lt;44620,+#REF!+#REF!+N14,0),0)</f>
        <v>0</v>
      </c>
      <c r="CC14" s="19"/>
      <c r="CD14" s="19"/>
      <c r="CE14" s="19"/>
      <c r="CF14" s="19"/>
      <c r="CG14" s="19"/>
      <c r="CH14" s="19"/>
      <c r="CI14" s="19"/>
      <c r="CJ14" s="19"/>
      <c r="CK14" s="19"/>
      <c r="CL14" s="19"/>
    </row>
    <row r="15" spans="1:90" x14ac:dyDescent="0.25">
      <c r="A15" s="3">
        <f t="shared" si="5"/>
        <v>9</v>
      </c>
      <c r="B15" s="5"/>
      <c r="C15" s="6"/>
      <c r="D15" s="8"/>
      <c r="E15" s="80"/>
      <c r="F15" s="79"/>
      <c r="G15" s="21" t="s">
        <v>28</v>
      </c>
      <c r="H15" s="23"/>
      <c r="I15" s="54">
        <f t="shared" si="0"/>
        <v>0</v>
      </c>
      <c r="J15" s="7"/>
      <c r="K15" s="54">
        <f t="shared" si="1"/>
        <v>0</v>
      </c>
      <c r="L15" s="33">
        <v>25</v>
      </c>
      <c r="M15" s="4">
        <f t="shared" si="2"/>
        <v>0</v>
      </c>
      <c r="N15" s="4">
        <f t="shared" si="3"/>
        <v>0</v>
      </c>
      <c r="O15" s="4">
        <f t="shared" si="4"/>
        <v>0</v>
      </c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16"/>
      <c r="AO15" s="24" t="s">
        <v>36</v>
      </c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7">
        <v>9</v>
      </c>
      <c r="BZ15" s="18">
        <v>44834</v>
      </c>
      <c r="CA15" s="19" t="e">
        <f>IF(+B15&lt;44592,+#REF!+#REF!+N15,0)</f>
        <v>#REF!</v>
      </c>
      <c r="CB15" s="19">
        <f>IF(+B15&gt;44592,+IF(+B15&lt;44620,+#REF!+#REF!+N15,0),0)</f>
        <v>0</v>
      </c>
      <c r="CC15" s="19"/>
      <c r="CD15" s="19"/>
      <c r="CE15" s="19"/>
      <c r="CF15" s="19"/>
      <c r="CG15" s="19"/>
      <c r="CH15" s="19"/>
      <c r="CI15" s="19"/>
      <c r="CJ15" s="19"/>
      <c r="CK15" s="19"/>
      <c r="CL15" s="19"/>
    </row>
    <row r="16" spans="1:90" x14ac:dyDescent="0.25">
      <c r="A16" s="3">
        <f t="shared" si="5"/>
        <v>10</v>
      </c>
      <c r="B16" s="5"/>
      <c r="C16" s="6"/>
      <c r="D16" s="8"/>
      <c r="E16" s="80"/>
      <c r="F16" s="79"/>
      <c r="G16" s="21" t="s">
        <v>28</v>
      </c>
      <c r="H16" s="23"/>
      <c r="I16" s="54">
        <f t="shared" si="0"/>
        <v>0</v>
      </c>
      <c r="J16" s="7"/>
      <c r="K16" s="54">
        <f t="shared" si="1"/>
        <v>0</v>
      </c>
      <c r="L16" s="33">
        <v>25</v>
      </c>
      <c r="M16" s="4">
        <f t="shared" si="2"/>
        <v>0</v>
      </c>
      <c r="N16" s="4">
        <f t="shared" si="3"/>
        <v>0</v>
      </c>
      <c r="O16" s="4">
        <f t="shared" si="4"/>
        <v>0</v>
      </c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16"/>
      <c r="AO16" s="24" t="s">
        <v>37</v>
      </c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7">
        <v>10</v>
      </c>
      <c r="BZ16" s="18">
        <v>44865</v>
      </c>
      <c r="CA16" s="19" t="e">
        <f>IF(+B16&lt;44592,+#REF!+#REF!+N16,0)</f>
        <v>#REF!</v>
      </c>
      <c r="CB16" s="19">
        <f>IF(+B16&gt;44592,+IF(+B16&lt;44620,+#REF!+#REF!+N16,0),0)</f>
        <v>0</v>
      </c>
      <c r="CC16" s="19"/>
      <c r="CD16" s="19"/>
      <c r="CE16" s="19"/>
      <c r="CF16" s="19"/>
      <c r="CG16" s="19"/>
      <c r="CH16" s="19"/>
      <c r="CI16" s="19"/>
      <c r="CJ16" s="19"/>
      <c r="CK16" s="19"/>
      <c r="CL16" s="19"/>
    </row>
    <row r="17" spans="1:90" x14ac:dyDescent="0.25">
      <c r="A17" s="3">
        <f t="shared" si="5"/>
        <v>11</v>
      </c>
      <c r="B17" s="5"/>
      <c r="C17" s="6"/>
      <c r="D17" s="8"/>
      <c r="E17" s="80"/>
      <c r="F17" s="79"/>
      <c r="G17" s="21" t="s">
        <v>28</v>
      </c>
      <c r="H17" s="23"/>
      <c r="I17" s="54">
        <f t="shared" si="0"/>
        <v>0</v>
      </c>
      <c r="J17" s="7"/>
      <c r="K17" s="54">
        <f t="shared" si="1"/>
        <v>0</v>
      </c>
      <c r="L17" s="33">
        <v>25</v>
      </c>
      <c r="M17" s="4">
        <f t="shared" si="2"/>
        <v>0</v>
      </c>
      <c r="N17" s="4">
        <f t="shared" si="3"/>
        <v>0</v>
      </c>
      <c r="O17" s="4">
        <f t="shared" si="4"/>
        <v>0</v>
      </c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16"/>
      <c r="AO17" s="24" t="s">
        <v>38</v>
      </c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7">
        <v>11</v>
      </c>
      <c r="BZ17" s="18">
        <v>44895</v>
      </c>
      <c r="CA17" s="19" t="e">
        <f>IF(+B17&lt;44592,+#REF!+#REF!+N17,0)</f>
        <v>#REF!</v>
      </c>
      <c r="CB17" s="19">
        <f>IF(+B17&gt;44592,+IF(+B17&lt;44620,+#REF!+#REF!+N17,0),0)</f>
        <v>0</v>
      </c>
      <c r="CC17" s="19"/>
      <c r="CD17" s="19"/>
      <c r="CE17" s="19"/>
      <c r="CF17" s="19"/>
      <c r="CG17" s="19"/>
      <c r="CH17" s="19"/>
      <c r="CI17" s="19"/>
      <c r="CJ17" s="19"/>
      <c r="CK17" s="19"/>
      <c r="CL17" s="19"/>
    </row>
    <row r="18" spans="1:90" x14ac:dyDescent="0.25">
      <c r="A18" s="3">
        <f t="shared" si="5"/>
        <v>12</v>
      </c>
      <c r="B18" s="5"/>
      <c r="C18" s="6"/>
      <c r="D18" s="8"/>
      <c r="E18" s="80"/>
      <c r="F18" s="79"/>
      <c r="G18" s="21" t="s">
        <v>28</v>
      </c>
      <c r="H18" s="23"/>
      <c r="I18" s="54">
        <f t="shared" si="0"/>
        <v>0</v>
      </c>
      <c r="J18" s="7"/>
      <c r="K18" s="54">
        <f t="shared" si="1"/>
        <v>0</v>
      </c>
      <c r="L18" s="33">
        <v>25</v>
      </c>
      <c r="M18" s="4">
        <f t="shared" si="2"/>
        <v>0</v>
      </c>
      <c r="N18" s="4">
        <f t="shared" si="3"/>
        <v>0</v>
      </c>
      <c r="O18" s="4">
        <f t="shared" si="4"/>
        <v>0</v>
      </c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16"/>
      <c r="AO18" s="24" t="s">
        <v>39</v>
      </c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7">
        <v>12</v>
      </c>
      <c r="BZ18" s="18">
        <v>44926</v>
      </c>
      <c r="CA18" s="19" t="e">
        <f>IF(+B18&lt;44592,+#REF!+#REF!+N18,0)</f>
        <v>#REF!</v>
      </c>
      <c r="CB18" s="19">
        <f>IF(+B18&gt;44592,+IF(+B18&lt;44620,+#REF!+#REF!+N18,0),0)</f>
        <v>0</v>
      </c>
      <c r="CC18" s="19"/>
      <c r="CD18" s="19"/>
      <c r="CE18" s="19"/>
      <c r="CF18" s="19"/>
      <c r="CG18" s="19"/>
      <c r="CH18" s="19"/>
      <c r="CI18" s="19"/>
      <c r="CJ18" s="19"/>
      <c r="CK18" s="19"/>
      <c r="CL18" s="19"/>
    </row>
    <row r="19" spans="1:90" x14ac:dyDescent="0.25">
      <c r="A19" s="3">
        <f t="shared" si="5"/>
        <v>13</v>
      </c>
      <c r="B19" s="5"/>
      <c r="C19" s="6"/>
      <c r="D19" s="8"/>
      <c r="E19" s="80"/>
      <c r="F19" s="79"/>
      <c r="G19" s="21" t="s">
        <v>28</v>
      </c>
      <c r="H19" s="23"/>
      <c r="I19" s="54">
        <f t="shared" si="0"/>
        <v>0</v>
      </c>
      <c r="J19" s="7"/>
      <c r="K19" s="54">
        <f t="shared" si="1"/>
        <v>0</v>
      </c>
      <c r="L19" s="33">
        <v>25</v>
      </c>
      <c r="M19" s="4">
        <f t="shared" si="2"/>
        <v>0</v>
      </c>
      <c r="N19" s="4">
        <f t="shared" si="3"/>
        <v>0</v>
      </c>
      <c r="O19" s="4">
        <f t="shared" si="4"/>
        <v>0</v>
      </c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16"/>
      <c r="AO19" s="24" t="s">
        <v>40</v>
      </c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7"/>
      <c r="BZ19" s="20"/>
      <c r="CA19" s="19" t="e">
        <f>IF(+B19&lt;44592,+#REF!+#REF!+N19,0)</f>
        <v>#REF!</v>
      </c>
      <c r="CB19" s="19">
        <f>IF(+B19&gt;44592,+IF(+B19&lt;44620,+#REF!+#REF!+N19,0),0)</f>
        <v>0</v>
      </c>
      <c r="CC19" s="19"/>
      <c r="CD19" s="19"/>
      <c r="CE19" s="19"/>
      <c r="CF19" s="19"/>
      <c r="CG19" s="19"/>
      <c r="CH19" s="19"/>
      <c r="CI19" s="19"/>
      <c r="CJ19" s="19"/>
      <c r="CK19" s="19"/>
      <c r="CL19" s="19"/>
    </row>
    <row r="20" spans="1:90" x14ac:dyDescent="0.25">
      <c r="A20" s="3">
        <f t="shared" si="5"/>
        <v>14</v>
      </c>
      <c r="B20" s="5"/>
      <c r="C20" s="6"/>
      <c r="D20" s="8"/>
      <c r="E20" s="80"/>
      <c r="F20" s="79"/>
      <c r="G20" s="21" t="s">
        <v>28</v>
      </c>
      <c r="H20" s="23"/>
      <c r="I20" s="54">
        <f t="shared" si="0"/>
        <v>0</v>
      </c>
      <c r="J20" s="7"/>
      <c r="K20" s="54">
        <f t="shared" si="1"/>
        <v>0</v>
      </c>
      <c r="L20" s="33">
        <v>25</v>
      </c>
      <c r="M20" s="4">
        <f t="shared" si="2"/>
        <v>0</v>
      </c>
      <c r="N20" s="4">
        <f t="shared" si="3"/>
        <v>0</v>
      </c>
      <c r="O20" s="4">
        <f t="shared" si="4"/>
        <v>0</v>
      </c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7"/>
      <c r="BZ20" s="20"/>
      <c r="CA20" s="19" t="e">
        <f>IF(+B20&lt;44592,+#REF!+#REF!+N20,0)</f>
        <v>#REF!</v>
      </c>
      <c r="CB20" s="19">
        <f>IF(+B20&gt;44592,+IF(+B20&lt;44620,+#REF!+#REF!+N20,0),0)</f>
        <v>0</v>
      </c>
      <c r="CC20" s="19"/>
      <c r="CD20" s="19"/>
      <c r="CE20" s="19"/>
      <c r="CF20" s="19"/>
      <c r="CG20" s="19"/>
      <c r="CH20" s="19"/>
      <c r="CI20" s="19"/>
      <c r="CJ20" s="19"/>
      <c r="CK20" s="19"/>
      <c r="CL20" s="19"/>
    </row>
    <row r="21" spans="1:90" x14ac:dyDescent="0.25">
      <c r="A21" s="3">
        <f t="shared" si="5"/>
        <v>15</v>
      </c>
      <c r="B21" s="5"/>
      <c r="C21" s="6"/>
      <c r="D21" s="8"/>
      <c r="E21" s="80"/>
      <c r="F21" s="79"/>
      <c r="G21" s="21" t="s">
        <v>28</v>
      </c>
      <c r="H21" s="23"/>
      <c r="I21" s="54">
        <f t="shared" si="0"/>
        <v>0</v>
      </c>
      <c r="J21" s="7"/>
      <c r="K21" s="54">
        <f t="shared" si="1"/>
        <v>0</v>
      </c>
      <c r="L21" s="33">
        <v>25</v>
      </c>
      <c r="M21" s="4">
        <f t="shared" si="2"/>
        <v>0</v>
      </c>
      <c r="N21" s="4">
        <f t="shared" si="3"/>
        <v>0</v>
      </c>
      <c r="O21" s="4">
        <f t="shared" si="4"/>
        <v>0</v>
      </c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7"/>
      <c r="BZ21" s="20"/>
      <c r="CA21" s="19" t="e">
        <f>IF(+B21&lt;44592,+#REF!+#REF!+N21,0)</f>
        <v>#REF!</v>
      </c>
      <c r="CB21" s="19">
        <f>IF(+B21&gt;44592,+IF(+B21&lt;44620,+#REF!+#REF!+N21,0),0)</f>
        <v>0</v>
      </c>
      <c r="CC21" s="19"/>
      <c r="CD21" s="19"/>
      <c r="CE21" s="19"/>
      <c r="CF21" s="19"/>
      <c r="CG21" s="19"/>
      <c r="CH21" s="19"/>
      <c r="CI21" s="19"/>
      <c r="CJ21" s="19"/>
      <c r="CK21" s="19"/>
      <c r="CL21" s="19"/>
    </row>
    <row r="22" spans="1:90" x14ac:dyDescent="0.25">
      <c r="A22" s="3">
        <f t="shared" si="5"/>
        <v>16</v>
      </c>
      <c r="B22" s="5"/>
      <c r="C22" s="6"/>
      <c r="D22" s="8"/>
      <c r="E22" s="80"/>
      <c r="F22" s="79"/>
      <c r="G22" s="21" t="s">
        <v>28</v>
      </c>
      <c r="H22" s="23"/>
      <c r="I22" s="54">
        <f t="shared" si="0"/>
        <v>0</v>
      </c>
      <c r="J22" s="7"/>
      <c r="K22" s="54">
        <f t="shared" si="1"/>
        <v>0</v>
      </c>
      <c r="L22" s="33">
        <v>25</v>
      </c>
      <c r="M22" s="4">
        <f t="shared" si="2"/>
        <v>0</v>
      </c>
      <c r="N22" s="4">
        <f t="shared" si="3"/>
        <v>0</v>
      </c>
      <c r="O22" s="4">
        <f t="shared" si="4"/>
        <v>0</v>
      </c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7"/>
      <c r="BZ22" s="20"/>
      <c r="CA22" s="19" t="e">
        <f>IF(+B22&lt;44592,+#REF!+#REF!+N22,0)</f>
        <v>#REF!</v>
      </c>
      <c r="CB22" s="19">
        <f>IF(+B22&gt;44592,+IF(+B22&lt;44620,+#REF!+#REF!+N22,0),0)</f>
        <v>0</v>
      </c>
      <c r="CC22" s="19"/>
      <c r="CD22" s="19"/>
      <c r="CE22" s="19"/>
      <c r="CF22" s="19"/>
      <c r="CG22" s="19"/>
      <c r="CH22" s="19"/>
      <c r="CI22" s="19"/>
      <c r="CJ22" s="19"/>
      <c r="CK22" s="19"/>
      <c r="CL22" s="19"/>
    </row>
    <row r="23" spans="1:90" x14ac:dyDescent="0.25">
      <c r="A23" s="3">
        <f t="shared" si="5"/>
        <v>17</v>
      </c>
      <c r="B23" s="5"/>
      <c r="C23" s="6"/>
      <c r="D23" s="8"/>
      <c r="E23" s="80"/>
      <c r="F23" s="79"/>
      <c r="G23" s="21" t="s">
        <v>28</v>
      </c>
      <c r="H23" s="23"/>
      <c r="I23" s="54">
        <f t="shared" si="0"/>
        <v>0</v>
      </c>
      <c r="J23" s="7"/>
      <c r="K23" s="54">
        <f t="shared" si="1"/>
        <v>0</v>
      </c>
      <c r="L23" s="33">
        <v>25</v>
      </c>
      <c r="M23" s="4">
        <f t="shared" si="2"/>
        <v>0</v>
      </c>
      <c r="N23" s="4">
        <f t="shared" si="3"/>
        <v>0</v>
      </c>
      <c r="O23" s="4">
        <f t="shared" si="4"/>
        <v>0</v>
      </c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7"/>
      <c r="BZ23" s="20"/>
      <c r="CA23" s="19" t="e">
        <f>IF(+B23&lt;44592,+#REF!+#REF!+N23,0)</f>
        <v>#REF!</v>
      </c>
      <c r="CB23" s="19">
        <f>IF(+B23&gt;44592,+IF(+B23&lt;44620,+#REF!+#REF!+N23,0),0)</f>
        <v>0</v>
      </c>
      <c r="CC23" s="19"/>
      <c r="CD23" s="19"/>
      <c r="CE23" s="19"/>
      <c r="CF23" s="19"/>
      <c r="CG23" s="19"/>
      <c r="CH23" s="19"/>
      <c r="CI23" s="19"/>
      <c r="CJ23" s="19"/>
      <c r="CK23" s="19"/>
      <c r="CL23" s="19"/>
    </row>
    <row r="24" spans="1:90" x14ac:dyDescent="0.25">
      <c r="A24" s="3">
        <f t="shared" si="5"/>
        <v>18</v>
      </c>
      <c r="B24" s="5"/>
      <c r="C24" s="6"/>
      <c r="D24" s="8"/>
      <c r="E24" s="80"/>
      <c r="F24" s="79"/>
      <c r="G24" s="21" t="s">
        <v>28</v>
      </c>
      <c r="H24" s="23"/>
      <c r="I24" s="54">
        <f t="shared" si="0"/>
        <v>0</v>
      </c>
      <c r="J24" s="7"/>
      <c r="K24" s="54">
        <f t="shared" si="1"/>
        <v>0</v>
      </c>
      <c r="L24" s="33">
        <v>25</v>
      </c>
      <c r="M24" s="4">
        <f t="shared" si="2"/>
        <v>0</v>
      </c>
      <c r="N24" s="4">
        <f t="shared" si="3"/>
        <v>0</v>
      </c>
      <c r="O24" s="4">
        <f t="shared" si="4"/>
        <v>0</v>
      </c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7"/>
      <c r="BZ24" s="20"/>
      <c r="CA24" s="19" t="e">
        <f>IF(+B24&lt;44592,+#REF!+#REF!+N24,0)</f>
        <v>#REF!</v>
      </c>
      <c r="CB24" s="19">
        <f>IF(+B24&gt;44592,+IF(+B24&lt;44620,+#REF!+#REF!+N24,0),0)</f>
        <v>0</v>
      </c>
      <c r="CC24" s="19"/>
      <c r="CD24" s="19"/>
      <c r="CE24" s="19"/>
      <c r="CF24" s="19"/>
      <c r="CG24" s="19"/>
      <c r="CH24" s="19"/>
      <c r="CI24" s="19"/>
      <c r="CJ24" s="19"/>
      <c r="CK24" s="19"/>
      <c r="CL24" s="19"/>
    </row>
    <row r="25" spans="1:90" x14ac:dyDescent="0.25">
      <c r="A25" s="3">
        <f t="shared" si="5"/>
        <v>19</v>
      </c>
      <c r="B25" s="5"/>
      <c r="C25" s="6"/>
      <c r="D25" s="8"/>
      <c r="E25" s="80"/>
      <c r="F25" s="79"/>
      <c r="G25" s="21" t="s">
        <v>28</v>
      </c>
      <c r="H25" s="23"/>
      <c r="I25" s="54">
        <f t="shared" si="0"/>
        <v>0</v>
      </c>
      <c r="J25" s="7"/>
      <c r="K25" s="54">
        <f t="shared" si="1"/>
        <v>0</v>
      </c>
      <c r="L25" s="33">
        <v>25</v>
      </c>
      <c r="M25" s="4">
        <f t="shared" si="2"/>
        <v>0</v>
      </c>
      <c r="N25" s="4">
        <f t="shared" si="3"/>
        <v>0</v>
      </c>
      <c r="O25" s="4">
        <f t="shared" si="4"/>
        <v>0</v>
      </c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7"/>
      <c r="BZ25" s="20"/>
      <c r="CA25" s="19" t="e">
        <f>IF(+B25&lt;44592,+#REF!+#REF!+N25,0)</f>
        <v>#REF!</v>
      </c>
      <c r="CB25" s="19">
        <f>IF(+B25&gt;44592,+IF(+B25&lt;44620,+#REF!+#REF!+N25,0),0)</f>
        <v>0</v>
      </c>
      <c r="CC25" s="19"/>
      <c r="CD25" s="19"/>
      <c r="CE25" s="19"/>
      <c r="CF25" s="19"/>
      <c r="CG25" s="19"/>
      <c r="CH25" s="19"/>
      <c r="CI25" s="19"/>
      <c r="CJ25" s="19"/>
      <c r="CK25" s="19"/>
      <c r="CL25" s="19"/>
    </row>
    <row r="26" spans="1:90" x14ac:dyDescent="0.25">
      <c r="A26" s="3">
        <f t="shared" si="5"/>
        <v>20</v>
      </c>
      <c r="B26" s="5"/>
      <c r="C26" s="6"/>
      <c r="D26" s="8"/>
      <c r="E26" s="80"/>
      <c r="F26" s="79"/>
      <c r="G26" s="21" t="s">
        <v>28</v>
      </c>
      <c r="H26" s="23"/>
      <c r="I26" s="54">
        <f t="shared" si="0"/>
        <v>0</v>
      </c>
      <c r="J26" s="7"/>
      <c r="K26" s="54">
        <f t="shared" si="1"/>
        <v>0</v>
      </c>
      <c r="L26" s="33">
        <v>25</v>
      </c>
      <c r="M26" s="4">
        <f t="shared" si="2"/>
        <v>0</v>
      </c>
      <c r="N26" s="4">
        <f t="shared" si="3"/>
        <v>0</v>
      </c>
      <c r="O26" s="4">
        <f t="shared" si="4"/>
        <v>0</v>
      </c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7"/>
      <c r="BZ26" s="20"/>
      <c r="CA26" s="19" t="e">
        <f>IF(+B26&lt;44592,+#REF!+#REF!+N26,0)</f>
        <v>#REF!</v>
      </c>
      <c r="CB26" s="19">
        <f>IF(+B26&gt;44592,+IF(+B26&lt;44620,+#REF!+#REF!+N26,0),0)</f>
        <v>0</v>
      </c>
      <c r="CC26" s="19"/>
      <c r="CD26" s="19"/>
      <c r="CE26" s="19"/>
      <c r="CF26" s="19"/>
      <c r="CG26" s="19"/>
      <c r="CH26" s="19"/>
      <c r="CI26" s="19"/>
      <c r="CJ26" s="19"/>
      <c r="CK26" s="19"/>
      <c r="CL26" s="19"/>
    </row>
    <row r="27" spans="1:90" x14ac:dyDescent="0.25">
      <c r="A27" s="3">
        <f t="shared" si="5"/>
        <v>21</v>
      </c>
      <c r="B27" s="5"/>
      <c r="C27" s="6"/>
      <c r="D27" s="8"/>
      <c r="E27" s="80"/>
      <c r="F27" s="79"/>
      <c r="G27" s="21" t="s">
        <v>28</v>
      </c>
      <c r="H27" s="23"/>
      <c r="I27" s="54">
        <f t="shared" si="0"/>
        <v>0</v>
      </c>
      <c r="J27" s="7"/>
      <c r="K27" s="54">
        <f t="shared" si="1"/>
        <v>0</v>
      </c>
      <c r="L27" s="33">
        <v>25</v>
      </c>
      <c r="M27" s="4">
        <f t="shared" si="2"/>
        <v>0</v>
      </c>
      <c r="N27" s="4">
        <f t="shared" si="3"/>
        <v>0</v>
      </c>
      <c r="O27" s="4">
        <f t="shared" si="4"/>
        <v>0</v>
      </c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7"/>
      <c r="BZ27" s="17"/>
      <c r="CA27" s="19" t="e">
        <f>IF(+B27&lt;44592,+#REF!+#REF!+N27,0)</f>
        <v>#REF!</v>
      </c>
      <c r="CB27" s="19">
        <f>IF(+B27&gt;44592,+IF(+B27&lt;44620,+#REF!+#REF!+N27,0),0)</f>
        <v>0</v>
      </c>
      <c r="CC27" s="19"/>
      <c r="CD27" s="19"/>
      <c r="CE27" s="19"/>
      <c r="CF27" s="19"/>
      <c r="CG27" s="19"/>
      <c r="CH27" s="19"/>
      <c r="CI27" s="19"/>
      <c r="CJ27" s="19"/>
      <c r="CK27" s="19"/>
      <c r="CL27" s="19"/>
    </row>
    <row r="28" spans="1:90" x14ac:dyDescent="0.25">
      <c r="A28" s="3">
        <f t="shared" si="5"/>
        <v>22</v>
      </c>
      <c r="B28" s="5"/>
      <c r="C28" s="6"/>
      <c r="D28" s="8"/>
      <c r="E28" s="80"/>
      <c r="F28" s="79"/>
      <c r="G28" s="21" t="s">
        <v>28</v>
      </c>
      <c r="H28" s="23"/>
      <c r="I28" s="54">
        <f t="shared" si="0"/>
        <v>0</v>
      </c>
      <c r="J28" s="7"/>
      <c r="K28" s="54">
        <f t="shared" si="1"/>
        <v>0</v>
      </c>
      <c r="L28" s="33">
        <v>25</v>
      </c>
      <c r="M28" s="4">
        <f t="shared" si="2"/>
        <v>0</v>
      </c>
      <c r="N28" s="4">
        <f t="shared" si="3"/>
        <v>0</v>
      </c>
      <c r="O28" s="4">
        <f t="shared" si="4"/>
        <v>0</v>
      </c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7"/>
      <c r="BZ28" s="17"/>
      <c r="CA28" s="19" t="e">
        <f>IF(+B28&lt;44592,+#REF!+#REF!+N28,0)</f>
        <v>#REF!</v>
      </c>
      <c r="CB28" s="19">
        <f>IF(+B28&gt;44592,+IF(+B28&lt;44620,+#REF!+#REF!+N28,0),0)</f>
        <v>0</v>
      </c>
      <c r="CC28" s="19"/>
      <c r="CD28" s="19"/>
      <c r="CE28" s="19"/>
      <c r="CF28" s="19"/>
      <c r="CG28" s="19"/>
      <c r="CH28" s="19"/>
      <c r="CI28" s="19"/>
      <c r="CJ28" s="19"/>
      <c r="CK28" s="19"/>
      <c r="CL28" s="19"/>
    </row>
    <row r="29" spans="1:90" x14ac:dyDescent="0.25">
      <c r="A29" s="3">
        <f t="shared" si="5"/>
        <v>23</v>
      </c>
      <c r="B29" s="5"/>
      <c r="C29" s="6"/>
      <c r="D29" s="8"/>
      <c r="E29" s="80"/>
      <c r="F29" s="79"/>
      <c r="G29" s="21" t="s">
        <v>28</v>
      </c>
      <c r="H29" s="23"/>
      <c r="I29" s="54">
        <f t="shared" si="0"/>
        <v>0</v>
      </c>
      <c r="J29" s="7"/>
      <c r="K29" s="54">
        <f t="shared" si="1"/>
        <v>0</v>
      </c>
      <c r="L29" s="33">
        <v>25</v>
      </c>
      <c r="M29" s="4">
        <f t="shared" si="2"/>
        <v>0</v>
      </c>
      <c r="N29" s="4">
        <f t="shared" si="3"/>
        <v>0</v>
      </c>
      <c r="O29" s="4">
        <f t="shared" si="4"/>
        <v>0</v>
      </c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7"/>
      <c r="BZ29" s="17"/>
      <c r="CA29" s="19" t="e">
        <f>IF(+B29&lt;44592,+#REF!+#REF!+N29,0)</f>
        <v>#REF!</v>
      </c>
      <c r="CB29" s="19">
        <f>IF(+B29&gt;44592,+IF(+B29&lt;44620,+#REF!+#REF!+N29,0),0)</f>
        <v>0</v>
      </c>
      <c r="CC29" s="19"/>
      <c r="CD29" s="19"/>
      <c r="CE29" s="19"/>
      <c r="CF29" s="19"/>
      <c r="CG29" s="19"/>
      <c r="CH29" s="19"/>
      <c r="CI29" s="19"/>
      <c r="CJ29" s="19"/>
      <c r="CK29" s="19"/>
      <c r="CL29" s="19"/>
    </row>
    <row r="30" spans="1:90" x14ac:dyDescent="0.25">
      <c r="A30" s="3">
        <f t="shared" si="5"/>
        <v>24</v>
      </c>
      <c r="B30" s="5"/>
      <c r="C30" s="6"/>
      <c r="D30" s="8"/>
      <c r="E30" s="80"/>
      <c r="F30" s="79"/>
      <c r="G30" s="21" t="s">
        <v>28</v>
      </c>
      <c r="H30" s="23"/>
      <c r="I30" s="54">
        <f t="shared" si="0"/>
        <v>0</v>
      </c>
      <c r="J30" s="7"/>
      <c r="K30" s="54">
        <f t="shared" si="1"/>
        <v>0</v>
      </c>
      <c r="L30" s="33">
        <v>25</v>
      </c>
      <c r="M30" s="4">
        <f t="shared" si="2"/>
        <v>0</v>
      </c>
      <c r="N30" s="4">
        <f t="shared" si="3"/>
        <v>0</v>
      </c>
      <c r="O30" s="4">
        <f t="shared" si="4"/>
        <v>0</v>
      </c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7"/>
      <c r="BZ30" s="17"/>
      <c r="CA30" s="19" t="e">
        <f>IF(+B30&lt;44592,+#REF!+#REF!+N30,0)</f>
        <v>#REF!</v>
      </c>
      <c r="CB30" s="19">
        <f>IF(+B30&gt;44592,+IF(+B30&lt;44620,+#REF!+#REF!+N30,0),0)</f>
        <v>0</v>
      </c>
      <c r="CC30" s="19"/>
      <c r="CD30" s="19"/>
      <c r="CE30" s="19"/>
      <c r="CF30" s="19"/>
      <c r="CG30" s="19"/>
      <c r="CH30" s="19"/>
      <c r="CI30" s="19"/>
      <c r="CJ30" s="19"/>
      <c r="CK30" s="19"/>
      <c r="CL30" s="19"/>
    </row>
    <row r="31" spans="1:90" x14ac:dyDescent="0.25">
      <c r="A31" s="3">
        <f t="shared" si="5"/>
        <v>25</v>
      </c>
      <c r="B31" s="5"/>
      <c r="C31" s="6"/>
      <c r="D31" s="8"/>
      <c r="E31" s="80"/>
      <c r="F31" s="79"/>
      <c r="G31" s="21" t="s">
        <v>28</v>
      </c>
      <c r="H31" s="23"/>
      <c r="I31" s="54">
        <f t="shared" si="0"/>
        <v>0</v>
      </c>
      <c r="J31" s="7"/>
      <c r="K31" s="54">
        <f t="shared" si="1"/>
        <v>0</v>
      </c>
      <c r="L31" s="33">
        <v>25</v>
      </c>
      <c r="M31" s="4">
        <f t="shared" si="2"/>
        <v>0</v>
      </c>
      <c r="N31" s="4">
        <f t="shared" si="3"/>
        <v>0</v>
      </c>
      <c r="O31" s="4">
        <f t="shared" si="4"/>
        <v>0</v>
      </c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7"/>
      <c r="BZ31" s="17"/>
      <c r="CA31" s="17"/>
      <c r="CB31" s="17"/>
      <c r="CC31" s="17"/>
      <c r="CD31" s="17"/>
      <c r="CE31" s="17"/>
    </row>
    <row r="32" spans="1:90" ht="4.5" customHeight="1" x14ac:dyDescent="0.25">
      <c r="A32" s="89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1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7"/>
      <c r="BZ32" s="17"/>
      <c r="CA32" s="17"/>
      <c r="CB32" s="17"/>
      <c r="CC32" s="17"/>
      <c r="CD32" s="17"/>
      <c r="CE32" s="17"/>
    </row>
    <row r="33" spans="1:92" s="88" customFormat="1" x14ac:dyDescent="0.25">
      <c r="A33" s="3" t="s">
        <v>102</v>
      </c>
      <c r="B33" s="3" t="s">
        <v>102</v>
      </c>
      <c r="C33" s="3" t="s">
        <v>102</v>
      </c>
      <c r="D33" s="3" t="s">
        <v>102</v>
      </c>
      <c r="E33" s="3" t="s">
        <v>102</v>
      </c>
      <c r="F33" s="3" t="s">
        <v>102</v>
      </c>
      <c r="G33" s="3" t="s">
        <v>102</v>
      </c>
      <c r="H33" s="3" t="s">
        <v>102</v>
      </c>
      <c r="I33" s="4">
        <f>SUM(I7:I31)</f>
        <v>754.17664000000013</v>
      </c>
      <c r="J33" s="4">
        <f t="shared" ref="J33:K33" si="6">SUM(J7:J31)</f>
        <v>0</v>
      </c>
      <c r="K33" s="4">
        <f t="shared" si="6"/>
        <v>754.17664000000013</v>
      </c>
      <c r="L33" s="3" t="s">
        <v>102</v>
      </c>
      <c r="M33" s="4">
        <f t="shared" ref="M33" si="7">SUM(M7:M31)</f>
        <v>0</v>
      </c>
      <c r="N33" s="4">
        <f t="shared" ref="N33" si="8">SUM(N7:N31)</f>
        <v>0</v>
      </c>
      <c r="O33" s="4">
        <f t="shared" ref="O33" si="9">SUM(O7:O31)</f>
        <v>188.54416000000003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6"/>
      <c r="BZ33" s="86"/>
      <c r="CA33" s="86"/>
      <c r="CB33" s="86"/>
      <c r="CC33" s="86"/>
      <c r="CD33" s="86"/>
      <c r="CE33" s="86"/>
      <c r="CF33" s="87"/>
      <c r="CG33" s="87"/>
      <c r="CH33" s="87"/>
      <c r="CI33" s="87"/>
      <c r="CJ33" s="87"/>
      <c r="CK33" s="87"/>
      <c r="CL33" s="87"/>
      <c r="CM33" s="87"/>
      <c r="CN33" s="87"/>
    </row>
    <row r="34" spans="1:92" x14ac:dyDescent="0.25">
      <c r="A34" s="1" t="s">
        <v>7</v>
      </c>
      <c r="C34" s="28" t="str">
        <f>+C1</f>
        <v>TVRTKA XY D.O.O.</v>
      </c>
      <c r="D34" s="92"/>
      <c r="E34" s="92"/>
      <c r="F34" s="92"/>
      <c r="G34" s="92"/>
      <c r="H34" s="93"/>
      <c r="I34" s="93"/>
      <c r="J34" s="93"/>
      <c r="K34" s="27"/>
      <c r="L34" s="32"/>
    </row>
    <row r="35" spans="1:92" x14ac:dyDescent="0.25">
      <c r="A35" s="1" t="s">
        <v>9</v>
      </c>
      <c r="C35" s="30" t="str">
        <f>+C2</f>
        <v>91184883380</v>
      </c>
      <c r="D35" s="94"/>
      <c r="E35" s="95"/>
      <c r="F35" s="95"/>
      <c r="G35" s="28" t="str">
        <f>+G2</f>
        <v>KARLOVAC, VINIČKI PUT 20</v>
      </c>
      <c r="H35" s="92"/>
      <c r="I35" s="92"/>
      <c r="J35" s="92"/>
      <c r="K35" s="27"/>
      <c r="L35" s="32"/>
    </row>
    <row r="37" spans="1:92" ht="18.75" x14ac:dyDescent="0.25">
      <c r="A37" s="47" t="s">
        <v>99</v>
      </c>
      <c r="B37" s="47"/>
      <c r="C37" s="47"/>
      <c r="D37" s="47"/>
      <c r="E37" s="47"/>
      <c r="F37" s="47"/>
      <c r="G37" s="47"/>
      <c r="H37" s="47"/>
      <c r="I37" s="47"/>
      <c r="J37" s="47"/>
      <c r="K37" s="48" t="s">
        <v>100</v>
      </c>
      <c r="L37" s="51">
        <v>44593</v>
      </c>
      <c r="M37" s="49" t="s">
        <v>101</v>
      </c>
      <c r="N37" s="51">
        <v>44620</v>
      </c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</row>
    <row r="38" spans="1:92" ht="18" x14ac:dyDescent="0.25">
      <c r="A38" s="25" t="s">
        <v>0</v>
      </c>
      <c r="B38" s="25" t="s">
        <v>6</v>
      </c>
      <c r="C38" s="25" t="s">
        <v>1</v>
      </c>
      <c r="D38" s="26" t="s">
        <v>24</v>
      </c>
      <c r="E38" s="26" t="s">
        <v>106</v>
      </c>
      <c r="F38" s="26" t="s">
        <v>107</v>
      </c>
      <c r="G38" s="81" t="s">
        <v>25</v>
      </c>
      <c r="H38" s="26" t="s">
        <v>31</v>
      </c>
      <c r="I38" s="26" t="s">
        <v>41</v>
      </c>
      <c r="J38" s="26" t="s">
        <v>2</v>
      </c>
      <c r="K38" s="26" t="s">
        <v>42</v>
      </c>
      <c r="L38" s="82" t="s">
        <v>43</v>
      </c>
      <c r="M38" s="26" t="s">
        <v>3</v>
      </c>
      <c r="N38" s="26" t="s">
        <v>4</v>
      </c>
      <c r="O38" s="26" t="s">
        <v>5</v>
      </c>
      <c r="P38" s="52"/>
      <c r="Q38" s="83" t="s">
        <v>111</v>
      </c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12"/>
      <c r="AO38" s="12" t="s">
        <v>25</v>
      </c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3"/>
      <c r="BZ38" s="13"/>
      <c r="CA38" s="14" t="s">
        <v>12</v>
      </c>
      <c r="CB38" s="15" t="s">
        <v>13</v>
      </c>
      <c r="CC38" s="15" t="s">
        <v>14</v>
      </c>
      <c r="CD38" s="15" t="s">
        <v>15</v>
      </c>
      <c r="CE38" s="15" t="s">
        <v>16</v>
      </c>
      <c r="CF38" s="15" t="s">
        <v>17</v>
      </c>
      <c r="CG38" s="15" t="s">
        <v>18</v>
      </c>
      <c r="CH38" s="15" t="s">
        <v>19</v>
      </c>
      <c r="CI38" s="15" t="s">
        <v>20</v>
      </c>
      <c r="CJ38" s="15" t="s">
        <v>21</v>
      </c>
      <c r="CK38" s="15" t="s">
        <v>22</v>
      </c>
      <c r="CL38" s="15" t="s">
        <v>23</v>
      </c>
    </row>
    <row r="40" spans="1:92" x14ac:dyDescent="0.25">
      <c r="A40" s="3">
        <v>1</v>
      </c>
      <c r="B40" s="5"/>
      <c r="C40" s="6"/>
      <c r="D40" s="8"/>
      <c r="E40" s="80"/>
      <c r="F40" s="79"/>
      <c r="G40" s="21" t="s">
        <v>28</v>
      </c>
      <c r="H40" s="23"/>
      <c r="I40" s="54">
        <f>+H40*D40</f>
        <v>0</v>
      </c>
      <c r="J40" s="7"/>
      <c r="K40" s="54">
        <f>+I40-J40</f>
        <v>0</v>
      </c>
      <c r="L40" s="33">
        <v>25</v>
      </c>
      <c r="M40" s="4">
        <f>IF(+L40=5,+K40*L40/100,0)</f>
        <v>0</v>
      </c>
      <c r="N40" s="4">
        <f>+IF(+L40=13,+K40*L40/100,0)</f>
        <v>0</v>
      </c>
      <c r="O40" s="4">
        <f>+IF(+L40=25,+K40*L40/100,0)</f>
        <v>0</v>
      </c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16"/>
      <c r="AO40" s="24" t="s">
        <v>28</v>
      </c>
      <c r="AP40" s="16"/>
      <c r="AQ40" s="31">
        <v>5</v>
      </c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7">
        <v>1</v>
      </c>
      <c r="BZ40" s="18">
        <v>44592</v>
      </c>
      <c r="CA40" s="19" t="e">
        <f>IF(+B40&lt;44592,+#REF!+#REF!+N40,0)</f>
        <v>#REF!</v>
      </c>
      <c r="CB40" s="19" t="b">
        <f>IF(+B40&gt;44592,+IF(+B40&lt;44620,+#REF!+#REF!+N40,0))</f>
        <v>0</v>
      </c>
      <c r="CC40" s="19"/>
      <c r="CD40" s="19"/>
      <c r="CE40" s="19"/>
      <c r="CF40" s="19"/>
      <c r="CG40" s="19"/>
      <c r="CH40" s="19"/>
      <c r="CI40" s="19"/>
      <c r="CJ40" s="19"/>
      <c r="CK40" s="19"/>
      <c r="CL40" s="19"/>
    </row>
    <row r="41" spans="1:92" x14ac:dyDescent="0.25">
      <c r="A41" s="3">
        <f>+A40+1</f>
        <v>2</v>
      </c>
      <c r="B41" s="5"/>
      <c r="C41" s="6"/>
      <c r="D41" s="8"/>
      <c r="E41" s="80"/>
      <c r="F41" s="79"/>
      <c r="G41" s="21" t="s">
        <v>28</v>
      </c>
      <c r="H41" s="23"/>
      <c r="I41" s="54">
        <f t="shared" ref="I41:I64" si="10">+H41*D41</f>
        <v>0</v>
      </c>
      <c r="J41" s="7"/>
      <c r="K41" s="54">
        <f t="shared" ref="K41:K64" si="11">+I41-J41</f>
        <v>0</v>
      </c>
      <c r="L41" s="33">
        <v>25</v>
      </c>
      <c r="M41" s="4">
        <f t="shared" ref="M41:M64" si="12">IF(+L41=5,+K41*L41/100,0)</f>
        <v>0</v>
      </c>
      <c r="N41" s="4">
        <f t="shared" ref="N41:N64" si="13">+IF(+L41=13,+K41*L41/100,0)</f>
        <v>0</v>
      </c>
      <c r="O41" s="4">
        <f t="shared" ref="O41:O64" si="14">+IF(+L41=25,+K41*L41/100,0)</f>
        <v>0</v>
      </c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16"/>
      <c r="AO41" s="24" t="s">
        <v>29</v>
      </c>
      <c r="AP41" s="16"/>
      <c r="AQ41" s="31">
        <v>13</v>
      </c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7">
        <v>2</v>
      </c>
      <c r="BZ41" s="18">
        <v>44620</v>
      </c>
      <c r="CA41" s="19" t="e">
        <f>IF(+B41&lt;44592,+#REF!+#REF!+N41,0)</f>
        <v>#REF!</v>
      </c>
      <c r="CB41" s="19">
        <f>IF(+B41&gt;44592,+IF(+B41&lt;44620,+#REF!+#REF!+N41,0),0)</f>
        <v>0</v>
      </c>
      <c r="CC41" s="19"/>
      <c r="CD41" s="19"/>
      <c r="CE41" s="19"/>
      <c r="CF41" s="19"/>
      <c r="CG41" s="19"/>
      <c r="CH41" s="19"/>
      <c r="CI41" s="19"/>
      <c r="CJ41" s="19"/>
      <c r="CK41" s="19"/>
      <c r="CL41" s="19"/>
    </row>
    <row r="42" spans="1:92" x14ac:dyDescent="0.25">
      <c r="A42" s="3">
        <f t="shared" ref="A42:A64" si="15">+A41+1</f>
        <v>3</v>
      </c>
      <c r="B42" s="5"/>
      <c r="C42" s="6"/>
      <c r="D42" s="8"/>
      <c r="E42" s="80"/>
      <c r="F42" s="79"/>
      <c r="G42" s="21" t="s">
        <v>28</v>
      </c>
      <c r="H42" s="23"/>
      <c r="I42" s="54">
        <f t="shared" si="10"/>
        <v>0</v>
      </c>
      <c r="J42" s="7"/>
      <c r="K42" s="54">
        <f t="shared" si="11"/>
        <v>0</v>
      </c>
      <c r="L42" s="33">
        <v>25</v>
      </c>
      <c r="M42" s="4">
        <f t="shared" si="12"/>
        <v>0</v>
      </c>
      <c r="N42" s="4">
        <f t="shared" si="13"/>
        <v>0</v>
      </c>
      <c r="O42" s="4">
        <f t="shared" si="14"/>
        <v>0</v>
      </c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16"/>
      <c r="AO42" s="24" t="s">
        <v>27</v>
      </c>
      <c r="AP42" s="16"/>
      <c r="AQ42" s="31">
        <v>25</v>
      </c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7">
        <v>3</v>
      </c>
      <c r="BZ42" s="18">
        <v>44651</v>
      </c>
      <c r="CA42" s="19" t="e">
        <f>IF(+B42&lt;44592,+#REF!+#REF!+N42,0)</f>
        <v>#REF!</v>
      </c>
      <c r="CB42" s="19">
        <f>IF(+B42&gt;44592,+IF(+B42&lt;44620,+#REF!+#REF!+N42,0),0)</f>
        <v>0</v>
      </c>
      <c r="CC42" s="19"/>
      <c r="CD42" s="19"/>
      <c r="CE42" s="19"/>
      <c r="CF42" s="19"/>
      <c r="CG42" s="19"/>
      <c r="CH42" s="19"/>
      <c r="CI42" s="19"/>
      <c r="CJ42" s="19"/>
      <c r="CK42" s="19"/>
      <c r="CL42" s="19"/>
    </row>
    <row r="43" spans="1:92" x14ac:dyDescent="0.25">
      <c r="A43" s="3">
        <f t="shared" si="15"/>
        <v>4</v>
      </c>
      <c r="B43" s="5"/>
      <c r="C43" s="6"/>
      <c r="D43" s="8"/>
      <c r="E43" s="80"/>
      <c r="F43" s="79"/>
      <c r="G43" s="21" t="s">
        <v>28</v>
      </c>
      <c r="H43" s="23"/>
      <c r="I43" s="54">
        <f t="shared" si="10"/>
        <v>0</v>
      </c>
      <c r="J43" s="7"/>
      <c r="K43" s="54">
        <f t="shared" si="11"/>
        <v>0</v>
      </c>
      <c r="L43" s="33">
        <v>25</v>
      </c>
      <c r="M43" s="4">
        <f t="shared" si="12"/>
        <v>0</v>
      </c>
      <c r="N43" s="4">
        <f t="shared" si="13"/>
        <v>0</v>
      </c>
      <c r="O43" s="4">
        <f t="shared" si="14"/>
        <v>0</v>
      </c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16"/>
      <c r="AO43" s="24" t="s">
        <v>30</v>
      </c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7">
        <v>4</v>
      </c>
      <c r="BZ43" s="18">
        <v>44681</v>
      </c>
      <c r="CA43" s="19" t="e">
        <f>IF(+B43&lt;44592,+#REF!+#REF!+N43,0)</f>
        <v>#REF!</v>
      </c>
      <c r="CB43" s="19">
        <f>IF(+B43&gt;44592,+IF(+B43&lt;44620,+#REF!+#REF!+N43,0),0)</f>
        <v>0</v>
      </c>
      <c r="CC43" s="19"/>
      <c r="CD43" s="19"/>
      <c r="CE43" s="19"/>
      <c r="CF43" s="19"/>
      <c r="CG43" s="19"/>
      <c r="CH43" s="19"/>
      <c r="CI43" s="19"/>
      <c r="CJ43" s="19"/>
      <c r="CK43" s="19"/>
      <c r="CL43" s="19"/>
    </row>
    <row r="44" spans="1:92" x14ac:dyDescent="0.25">
      <c r="A44" s="3">
        <f t="shared" si="15"/>
        <v>5</v>
      </c>
      <c r="B44" s="5"/>
      <c r="C44" s="6"/>
      <c r="D44" s="8"/>
      <c r="E44" s="80"/>
      <c r="F44" s="79"/>
      <c r="G44" s="21" t="s">
        <v>28</v>
      </c>
      <c r="H44" s="23"/>
      <c r="I44" s="54">
        <f t="shared" si="10"/>
        <v>0</v>
      </c>
      <c r="J44" s="7"/>
      <c r="K44" s="54">
        <f t="shared" si="11"/>
        <v>0</v>
      </c>
      <c r="L44" s="33">
        <v>25</v>
      </c>
      <c r="M44" s="4">
        <f t="shared" si="12"/>
        <v>0</v>
      </c>
      <c r="N44" s="4">
        <f t="shared" si="13"/>
        <v>0</v>
      </c>
      <c r="O44" s="4">
        <f t="shared" si="14"/>
        <v>0</v>
      </c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16"/>
      <c r="AO44" s="24" t="s">
        <v>32</v>
      </c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7">
        <v>5</v>
      </c>
      <c r="BZ44" s="18">
        <v>44712</v>
      </c>
      <c r="CA44" s="19" t="e">
        <f>IF(+B44&lt;44592,+#REF!+#REF!+N44,0)</f>
        <v>#REF!</v>
      </c>
      <c r="CB44" s="19">
        <f>IF(+B44&gt;44592,+IF(+B44&lt;44620,+#REF!+#REF!+N44,0),0)</f>
        <v>0</v>
      </c>
      <c r="CC44" s="19"/>
      <c r="CD44" s="19"/>
      <c r="CE44" s="19"/>
      <c r="CF44" s="19"/>
      <c r="CG44" s="19"/>
      <c r="CH44" s="19"/>
      <c r="CI44" s="19"/>
      <c r="CJ44" s="19"/>
      <c r="CK44" s="19"/>
      <c r="CL44" s="19"/>
    </row>
    <row r="45" spans="1:92" x14ac:dyDescent="0.25">
      <c r="A45" s="3">
        <f t="shared" si="15"/>
        <v>6</v>
      </c>
      <c r="B45" s="5"/>
      <c r="C45" s="6"/>
      <c r="D45" s="8"/>
      <c r="E45" s="80"/>
      <c r="F45" s="79"/>
      <c r="G45" s="21" t="s">
        <v>28</v>
      </c>
      <c r="H45" s="23"/>
      <c r="I45" s="54">
        <f t="shared" si="10"/>
        <v>0</v>
      </c>
      <c r="J45" s="7"/>
      <c r="K45" s="54">
        <f t="shared" si="11"/>
        <v>0</v>
      </c>
      <c r="L45" s="33">
        <v>25</v>
      </c>
      <c r="M45" s="4">
        <f t="shared" si="12"/>
        <v>0</v>
      </c>
      <c r="N45" s="4">
        <f t="shared" si="13"/>
        <v>0</v>
      </c>
      <c r="O45" s="4">
        <f t="shared" si="14"/>
        <v>0</v>
      </c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16"/>
      <c r="AO45" s="24" t="s">
        <v>33</v>
      </c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7">
        <v>6</v>
      </c>
      <c r="BZ45" s="18">
        <v>44742</v>
      </c>
      <c r="CA45" s="19" t="e">
        <f>IF(+B45&lt;44592,+#REF!+#REF!+N45,0)</f>
        <v>#REF!</v>
      </c>
      <c r="CB45" s="19">
        <f>IF(+B45&gt;44592,+IF(+B45&lt;44620,+#REF!+#REF!+N45,0),0)</f>
        <v>0</v>
      </c>
      <c r="CC45" s="19"/>
      <c r="CD45" s="19"/>
      <c r="CE45" s="19"/>
      <c r="CF45" s="19"/>
      <c r="CG45" s="19"/>
      <c r="CH45" s="19"/>
      <c r="CI45" s="19"/>
      <c r="CJ45" s="19"/>
      <c r="CK45" s="19"/>
      <c r="CL45" s="19"/>
    </row>
    <row r="46" spans="1:92" x14ac:dyDescent="0.25">
      <c r="A46" s="3">
        <f t="shared" si="15"/>
        <v>7</v>
      </c>
      <c r="B46" s="5"/>
      <c r="C46" s="6"/>
      <c r="D46" s="8"/>
      <c r="E46" s="80"/>
      <c r="F46" s="79"/>
      <c r="G46" s="21" t="s">
        <v>28</v>
      </c>
      <c r="H46" s="23"/>
      <c r="I46" s="54">
        <f t="shared" si="10"/>
        <v>0</v>
      </c>
      <c r="J46" s="7"/>
      <c r="K46" s="54">
        <f t="shared" si="11"/>
        <v>0</v>
      </c>
      <c r="L46" s="33">
        <v>25</v>
      </c>
      <c r="M46" s="4">
        <f t="shared" si="12"/>
        <v>0</v>
      </c>
      <c r="N46" s="4">
        <f t="shared" si="13"/>
        <v>0</v>
      </c>
      <c r="O46" s="4">
        <f t="shared" si="14"/>
        <v>0</v>
      </c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16"/>
      <c r="AO46" s="24" t="s">
        <v>34</v>
      </c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7">
        <v>7</v>
      </c>
      <c r="BZ46" s="18">
        <v>44773</v>
      </c>
      <c r="CA46" s="19" t="e">
        <f>IF(+B46&lt;44592,+#REF!+#REF!+N46,0)</f>
        <v>#REF!</v>
      </c>
      <c r="CB46" s="19">
        <f>IF(+B46&gt;44592,+IF(+B46&lt;44620,+#REF!+#REF!+N46,0),0)</f>
        <v>0</v>
      </c>
      <c r="CC46" s="19"/>
      <c r="CD46" s="19"/>
      <c r="CE46" s="19"/>
      <c r="CF46" s="19"/>
      <c r="CG46" s="19"/>
      <c r="CH46" s="19"/>
      <c r="CI46" s="19"/>
      <c r="CJ46" s="19"/>
      <c r="CK46" s="19"/>
      <c r="CL46" s="19"/>
    </row>
    <row r="47" spans="1:92" x14ac:dyDescent="0.25">
      <c r="A47" s="3">
        <f t="shared" si="15"/>
        <v>8</v>
      </c>
      <c r="B47" s="5"/>
      <c r="C47" s="6"/>
      <c r="D47" s="8"/>
      <c r="E47" s="80"/>
      <c r="F47" s="79"/>
      <c r="G47" s="21" t="s">
        <v>28</v>
      </c>
      <c r="H47" s="23"/>
      <c r="I47" s="54">
        <f t="shared" si="10"/>
        <v>0</v>
      </c>
      <c r="J47" s="7"/>
      <c r="K47" s="54">
        <f t="shared" si="11"/>
        <v>0</v>
      </c>
      <c r="L47" s="33">
        <v>25</v>
      </c>
      <c r="M47" s="4">
        <f t="shared" si="12"/>
        <v>0</v>
      </c>
      <c r="N47" s="4">
        <f t="shared" si="13"/>
        <v>0</v>
      </c>
      <c r="O47" s="4">
        <f t="shared" si="14"/>
        <v>0</v>
      </c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16"/>
      <c r="AO47" s="24" t="s">
        <v>35</v>
      </c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7">
        <v>8</v>
      </c>
      <c r="BZ47" s="18">
        <v>44804</v>
      </c>
      <c r="CA47" s="19" t="e">
        <f>IF(+B47&lt;44592,+#REF!+#REF!+N47,0)</f>
        <v>#REF!</v>
      </c>
      <c r="CB47" s="19">
        <f>IF(+B47&gt;44592,+IF(+B47&lt;44620,+#REF!+#REF!+N47,0),0)</f>
        <v>0</v>
      </c>
      <c r="CC47" s="19"/>
      <c r="CD47" s="19"/>
      <c r="CE47" s="19"/>
      <c r="CF47" s="19"/>
      <c r="CG47" s="19"/>
      <c r="CH47" s="19"/>
      <c r="CI47" s="19"/>
      <c r="CJ47" s="19"/>
      <c r="CK47" s="19"/>
      <c r="CL47" s="19"/>
    </row>
    <row r="48" spans="1:92" x14ac:dyDescent="0.25">
      <c r="A48" s="3">
        <f t="shared" si="15"/>
        <v>9</v>
      </c>
      <c r="B48" s="5"/>
      <c r="C48" s="6"/>
      <c r="D48" s="8"/>
      <c r="E48" s="80"/>
      <c r="F48" s="79"/>
      <c r="G48" s="21" t="s">
        <v>28</v>
      </c>
      <c r="H48" s="23"/>
      <c r="I48" s="54">
        <f t="shared" si="10"/>
        <v>0</v>
      </c>
      <c r="J48" s="7"/>
      <c r="K48" s="54">
        <f t="shared" si="11"/>
        <v>0</v>
      </c>
      <c r="L48" s="33">
        <v>25</v>
      </c>
      <c r="M48" s="4">
        <f t="shared" si="12"/>
        <v>0</v>
      </c>
      <c r="N48" s="4">
        <f t="shared" si="13"/>
        <v>0</v>
      </c>
      <c r="O48" s="4">
        <f t="shared" si="14"/>
        <v>0</v>
      </c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16"/>
      <c r="AO48" s="24" t="s">
        <v>36</v>
      </c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7">
        <v>9</v>
      </c>
      <c r="BZ48" s="18">
        <v>44834</v>
      </c>
      <c r="CA48" s="19" t="e">
        <f>IF(+B48&lt;44592,+#REF!+#REF!+N48,0)</f>
        <v>#REF!</v>
      </c>
      <c r="CB48" s="19">
        <f>IF(+B48&gt;44592,+IF(+B48&lt;44620,+#REF!+#REF!+N48,0),0)</f>
        <v>0</v>
      </c>
      <c r="CC48" s="19"/>
      <c r="CD48" s="19"/>
      <c r="CE48" s="19"/>
      <c r="CF48" s="19"/>
      <c r="CG48" s="19"/>
      <c r="CH48" s="19"/>
      <c r="CI48" s="19"/>
      <c r="CJ48" s="19"/>
      <c r="CK48" s="19"/>
      <c r="CL48" s="19"/>
    </row>
    <row r="49" spans="1:90" x14ac:dyDescent="0.25">
      <c r="A49" s="3">
        <f t="shared" si="15"/>
        <v>10</v>
      </c>
      <c r="B49" s="5"/>
      <c r="C49" s="6"/>
      <c r="D49" s="8"/>
      <c r="E49" s="80"/>
      <c r="F49" s="79"/>
      <c r="G49" s="21" t="s">
        <v>28</v>
      </c>
      <c r="H49" s="23"/>
      <c r="I49" s="54">
        <f t="shared" si="10"/>
        <v>0</v>
      </c>
      <c r="J49" s="7"/>
      <c r="K49" s="54">
        <f t="shared" si="11"/>
        <v>0</v>
      </c>
      <c r="L49" s="33">
        <v>25</v>
      </c>
      <c r="M49" s="4">
        <f t="shared" si="12"/>
        <v>0</v>
      </c>
      <c r="N49" s="4">
        <f t="shared" si="13"/>
        <v>0</v>
      </c>
      <c r="O49" s="4">
        <f t="shared" si="14"/>
        <v>0</v>
      </c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16"/>
      <c r="AO49" s="24" t="s">
        <v>37</v>
      </c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7">
        <v>10</v>
      </c>
      <c r="BZ49" s="18">
        <v>44865</v>
      </c>
      <c r="CA49" s="19" t="e">
        <f>IF(+B49&lt;44592,+#REF!+#REF!+N49,0)</f>
        <v>#REF!</v>
      </c>
      <c r="CB49" s="19">
        <f>IF(+B49&gt;44592,+IF(+B49&lt;44620,+#REF!+#REF!+N49,0),0)</f>
        <v>0</v>
      </c>
      <c r="CC49" s="19"/>
      <c r="CD49" s="19"/>
      <c r="CE49" s="19"/>
      <c r="CF49" s="19"/>
      <c r="CG49" s="19"/>
      <c r="CH49" s="19"/>
      <c r="CI49" s="19"/>
      <c r="CJ49" s="19"/>
      <c r="CK49" s="19"/>
      <c r="CL49" s="19"/>
    </row>
    <row r="50" spans="1:90" x14ac:dyDescent="0.25">
      <c r="A50" s="3">
        <f t="shared" si="15"/>
        <v>11</v>
      </c>
      <c r="B50" s="5"/>
      <c r="C50" s="6"/>
      <c r="D50" s="8"/>
      <c r="E50" s="80"/>
      <c r="F50" s="79"/>
      <c r="G50" s="21" t="s">
        <v>28</v>
      </c>
      <c r="H50" s="23"/>
      <c r="I50" s="54">
        <f t="shared" si="10"/>
        <v>0</v>
      </c>
      <c r="J50" s="7"/>
      <c r="K50" s="54">
        <f t="shared" si="11"/>
        <v>0</v>
      </c>
      <c r="L50" s="33">
        <v>25</v>
      </c>
      <c r="M50" s="4">
        <f t="shared" si="12"/>
        <v>0</v>
      </c>
      <c r="N50" s="4">
        <f t="shared" si="13"/>
        <v>0</v>
      </c>
      <c r="O50" s="4">
        <f t="shared" si="14"/>
        <v>0</v>
      </c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16"/>
      <c r="AO50" s="24" t="s">
        <v>38</v>
      </c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7">
        <v>11</v>
      </c>
      <c r="BZ50" s="18">
        <v>44895</v>
      </c>
      <c r="CA50" s="19" t="e">
        <f>IF(+B50&lt;44592,+#REF!+#REF!+N50,0)</f>
        <v>#REF!</v>
      </c>
      <c r="CB50" s="19">
        <f>IF(+B50&gt;44592,+IF(+B50&lt;44620,+#REF!+#REF!+N50,0),0)</f>
        <v>0</v>
      </c>
      <c r="CC50" s="19"/>
      <c r="CD50" s="19"/>
      <c r="CE50" s="19"/>
      <c r="CF50" s="19"/>
      <c r="CG50" s="19"/>
      <c r="CH50" s="19"/>
      <c r="CI50" s="19"/>
      <c r="CJ50" s="19"/>
      <c r="CK50" s="19"/>
      <c r="CL50" s="19"/>
    </row>
    <row r="51" spans="1:90" x14ac:dyDescent="0.25">
      <c r="A51" s="3">
        <f t="shared" si="15"/>
        <v>12</v>
      </c>
      <c r="B51" s="5"/>
      <c r="C51" s="6"/>
      <c r="D51" s="8"/>
      <c r="E51" s="80"/>
      <c r="F51" s="79"/>
      <c r="G51" s="21" t="s">
        <v>28</v>
      </c>
      <c r="H51" s="23"/>
      <c r="I51" s="54">
        <f t="shared" si="10"/>
        <v>0</v>
      </c>
      <c r="J51" s="7"/>
      <c r="K51" s="54">
        <f t="shared" si="11"/>
        <v>0</v>
      </c>
      <c r="L51" s="33">
        <v>25</v>
      </c>
      <c r="M51" s="4">
        <f t="shared" si="12"/>
        <v>0</v>
      </c>
      <c r="N51" s="4">
        <f t="shared" si="13"/>
        <v>0</v>
      </c>
      <c r="O51" s="4">
        <f t="shared" si="14"/>
        <v>0</v>
      </c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16"/>
      <c r="AO51" s="24" t="s">
        <v>39</v>
      </c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7">
        <v>12</v>
      </c>
      <c r="BZ51" s="18">
        <v>44926</v>
      </c>
      <c r="CA51" s="19" t="e">
        <f>IF(+B51&lt;44592,+#REF!+#REF!+N51,0)</f>
        <v>#REF!</v>
      </c>
      <c r="CB51" s="19">
        <f>IF(+B51&gt;44592,+IF(+B51&lt;44620,+#REF!+#REF!+N51,0),0)</f>
        <v>0</v>
      </c>
      <c r="CC51" s="19"/>
      <c r="CD51" s="19"/>
      <c r="CE51" s="19"/>
      <c r="CF51" s="19"/>
      <c r="CG51" s="19"/>
      <c r="CH51" s="19"/>
      <c r="CI51" s="19"/>
      <c r="CJ51" s="19"/>
      <c r="CK51" s="19"/>
      <c r="CL51" s="19"/>
    </row>
    <row r="52" spans="1:90" x14ac:dyDescent="0.25">
      <c r="A52" s="3">
        <f t="shared" si="15"/>
        <v>13</v>
      </c>
      <c r="B52" s="5"/>
      <c r="C52" s="6"/>
      <c r="D52" s="8"/>
      <c r="E52" s="80"/>
      <c r="F52" s="79"/>
      <c r="G52" s="21" t="s">
        <v>28</v>
      </c>
      <c r="H52" s="23"/>
      <c r="I52" s="54">
        <f t="shared" si="10"/>
        <v>0</v>
      </c>
      <c r="J52" s="7"/>
      <c r="K52" s="54">
        <f t="shared" si="11"/>
        <v>0</v>
      </c>
      <c r="L52" s="33">
        <v>25</v>
      </c>
      <c r="M52" s="4">
        <f t="shared" si="12"/>
        <v>0</v>
      </c>
      <c r="N52" s="4">
        <f t="shared" si="13"/>
        <v>0</v>
      </c>
      <c r="O52" s="4">
        <f t="shared" si="14"/>
        <v>0</v>
      </c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16"/>
      <c r="AO52" s="24" t="s">
        <v>40</v>
      </c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7"/>
      <c r="BZ52" s="20"/>
      <c r="CA52" s="19" t="e">
        <f>IF(+B52&lt;44592,+#REF!+#REF!+N52,0)</f>
        <v>#REF!</v>
      </c>
      <c r="CB52" s="19">
        <f>IF(+B52&gt;44592,+IF(+B52&lt;44620,+#REF!+#REF!+N52,0),0)</f>
        <v>0</v>
      </c>
      <c r="CC52" s="19"/>
      <c r="CD52" s="19"/>
      <c r="CE52" s="19"/>
      <c r="CF52" s="19"/>
      <c r="CG52" s="19"/>
      <c r="CH52" s="19"/>
      <c r="CI52" s="19"/>
      <c r="CJ52" s="19"/>
      <c r="CK52" s="19"/>
      <c r="CL52" s="19"/>
    </row>
    <row r="53" spans="1:90" x14ac:dyDescent="0.25">
      <c r="A53" s="3">
        <f t="shared" si="15"/>
        <v>14</v>
      </c>
      <c r="B53" s="5"/>
      <c r="C53" s="6"/>
      <c r="D53" s="8"/>
      <c r="E53" s="80"/>
      <c r="F53" s="79"/>
      <c r="G53" s="21" t="s">
        <v>28</v>
      </c>
      <c r="H53" s="23"/>
      <c r="I53" s="54">
        <f t="shared" si="10"/>
        <v>0</v>
      </c>
      <c r="J53" s="7"/>
      <c r="K53" s="54">
        <f t="shared" si="11"/>
        <v>0</v>
      </c>
      <c r="L53" s="33">
        <v>25</v>
      </c>
      <c r="M53" s="4">
        <f t="shared" si="12"/>
        <v>0</v>
      </c>
      <c r="N53" s="4">
        <f t="shared" si="13"/>
        <v>0</v>
      </c>
      <c r="O53" s="4">
        <f t="shared" si="14"/>
        <v>0</v>
      </c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7"/>
      <c r="BZ53" s="20"/>
      <c r="CA53" s="19" t="e">
        <f>IF(+B53&lt;44592,+#REF!+#REF!+N53,0)</f>
        <v>#REF!</v>
      </c>
      <c r="CB53" s="19">
        <f>IF(+B53&gt;44592,+IF(+B53&lt;44620,+#REF!+#REF!+N53,0),0)</f>
        <v>0</v>
      </c>
      <c r="CC53" s="19"/>
      <c r="CD53" s="19"/>
      <c r="CE53" s="19"/>
      <c r="CF53" s="19"/>
      <c r="CG53" s="19"/>
      <c r="CH53" s="19"/>
      <c r="CI53" s="19"/>
      <c r="CJ53" s="19"/>
      <c r="CK53" s="19"/>
      <c r="CL53" s="19"/>
    </row>
    <row r="54" spans="1:90" x14ac:dyDescent="0.25">
      <c r="A54" s="3">
        <f t="shared" si="15"/>
        <v>15</v>
      </c>
      <c r="B54" s="5"/>
      <c r="C54" s="6"/>
      <c r="D54" s="8"/>
      <c r="E54" s="80"/>
      <c r="F54" s="79"/>
      <c r="G54" s="21" t="s">
        <v>28</v>
      </c>
      <c r="H54" s="23"/>
      <c r="I54" s="54">
        <f t="shared" si="10"/>
        <v>0</v>
      </c>
      <c r="J54" s="7"/>
      <c r="K54" s="54">
        <f t="shared" si="11"/>
        <v>0</v>
      </c>
      <c r="L54" s="33">
        <v>25</v>
      </c>
      <c r="M54" s="4">
        <f t="shared" si="12"/>
        <v>0</v>
      </c>
      <c r="N54" s="4">
        <f t="shared" si="13"/>
        <v>0</v>
      </c>
      <c r="O54" s="4">
        <f t="shared" si="14"/>
        <v>0</v>
      </c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7"/>
      <c r="BZ54" s="20"/>
      <c r="CA54" s="19" t="e">
        <f>IF(+B54&lt;44592,+#REF!+#REF!+N54,0)</f>
        <v>#REF!</v>
      </c>
      <c r="CB54" s="19">
        <f>IF(+B54&gt;44592,+IF(+B54&lt;44620,+#REF!+#REF!+N54,0),0)</f>
        <v>0</v>
      </c>
      <c r="CC54" s="19"/>
      <c r="CD54" s="19"/>
      <c r="CE54" s="19"/>
      <c r="CF54" s="19"/>
      <c r="CG54" s="19"/>
      <c r="CH54" s="19"/>
      <c r="CI54" s="19"/>
      <c r="CJ54" s="19"/>
      <c r="CK54" s="19"/>
      <c r="CL54" s="19"/>
    </row>
    <row r="55" spans="1:90" x14ac:dyDescent="0.25">
      <c r="A55" s="3">
        <f t="shared" si="15"/>
        <v>16</v>
      </c>
      <c r="B55" s="5"/>
      <c r="C55" s="6"/>
      <c r="D55" s="8"/>
      <c r="E55" s="80"/>
      <c r="F55" s="79"/>
      <c r="G55" s="21" t="s">
        <v>28</v>
      </c>
      <c r="H55" s="23"/>
      <c r="I55" s="54">
        <f t="shared" si="10"/>
        <v>0</v>
      </c>
      <c r="J55" s="7"/>
      <c r="K55" s="54">
        <f t="shared" si="11"/>
        <v>0</v>
      </c>
      <c r="L55" s="33">
        <v>25</v>
      </c>
      <c r="M55" s="4">
        <f t="shared" si="12"/>
        <v>0</v>
      </c>
      <c r="N55" s="4">
        <f t="shared" si="13"/>
        <v>0</v>
      </c>
      <c r="O55" s="4">
        <f t="shared" si="14"/>
        <v>0</v>
      </c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7"/>
      <c r="BZ55" s="20"/>
      <c r="CA55" s="19" t="e">
        <f>IF(+B55&lt;44592,+#REF!+#REF!+N55,0)</f>
        <v>#REF!</v>
      </c>
      <c r="CB55" s="19">
        <f>IF(+B55&gt;44592,+IF(+B55&lt;44620,+#REF!+#REF!+N55,0),0)</f>
        <v>0</v>
      </c>
      <c r="CC55" s="19"/>
      <c r="CD55" s="19"/>
      <c r="CE55" s="19"/>
      <c r="CF55" s="19"/>
      <c r="CG55" s="19"/>
      <c r="CH55" s="19"/>
      <c r="CI55" s="19"/>
      <c r="CJ55" s="19"/>
      <c r="CK55" s="19"/>
      <c r="CL55" s="19"/>
    </row>
    <row r="56" spans="1:90" x14ac:dyDescent="0.25">
      <c r="A56" s="3">
        <f t="shared" si="15"/>
        <v>17</v>
      </c>
      <c r="B56" s="5"/>
      <c r="C56" s="6"/>
      <c r="D56" s="8"/>
      <c r="E56" s="80"/>
      <c r="F56" s="79"/>
      <c r="G56" s="21" t="s">
        <v>28</v>
      </c>
      <c r="H56" s="23"/>
      <c r="I56" s="54">
        <f t="shared" si="10"/>
        <v>0</v>
      </c>
      <c r="J56" s="7"/>
      <c r="K56" s="54">
        <f t="shared" si="11"/>
        <v>0</v>
      </c>
      <c r="L56" s="33">
        <v>25</v>
      </c>
      <c r="M56" s="4">
        <f t="shared" si="12"/>
        <v>0</v>
      </c>
      <c r="N56" s="4">
        <f t="shared" si="13"/>
        <v>0</v>
      </c>
      <c r="O56" s="4">
        <f t="shared" si="14"/>
        <v>0</v>
      </c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7"/>
      <c r="BZ56" s="20"/>
      <c r="CA56" s="19" t="e">
        <f>IF(+B56&lt;44592,+#REF!+#REF!+N56,0)</f>
        <v>#REF!</v>
      </c>
      <c r="CB56" s="19">
        <f>IF(+B56&gt;44592,+IF(+B56&lt;44620,+#REF!+#REF!+N56,0),0)</f>
        <v>0</v>
      </c>
      <c r="CC56" s="19"/>
      <c r="CD56" s="19"/>
      <c r="CE56" s="19"/>
      <c r="CF56" s="19"/>
      <c r="CG56" s="19"/>
      <c r="CH56" s="19"/>
      <c r="CI56" s="19"/>
      <c r="CJ56" s="19"/>
      <c r="CK56" s="19"/>
      <c r="CL56" s="19"/>
    </row>
    <row r="57" spans="1:90" x14ac:dyDescent="0.25">
      <c r="A57" s="3">
        <f t="shared" si="15"/>
        <v>18</v>
      </c>
      <c r="B57" s="5"/>
      <c r="C57" s="6"/>
      <c r="D57" s="8"/>
      <c r="E57" s="80"/>
      <c r="F57" s="79"/>
      <c r="G57" s="21" t="s">
        <v>28</v>
      </c>
      <c r="H57" s="23"/>
      <c r="I57" s="54">
        <f t="shared" si="10"/>
        <v>0</v>
      </c>
      <c r="J57" s="7"/>
      <c r="K57" s="54">
        <f t="shared" si="11"/>
        <v>0</v>
      </c>
      <c r="L57" s="33">
        <v>25</v>
      </c>
      <c r="M57" s="4">
        <f t="shared" si="12"/>
        <v>0</v>
      </c>
      <c r="N57" s="4">
        <f t="shared" si="13"/>
        <v>0</v>
      </c>
      <c r="O57" s="4">
        <f t="shared" si="14"/>
        <v>0</v>
      </c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7"/>
      <c r="BZ57" s="20"/>
      <c r="CA57" s="19" t="e">
        <f>IF(+B57&lt;44592,+#REF!+#REF!+N57,0)</f>
        <v>#REF!</v>
      </c>
      <c r="CB57" s="19">
        <f>IF(+B57&gt;44592,+IF(+B57&lt;44620,+#REF!+#REF!+N57,0),0)</f>
        <v>0</v>
      </c>
      <c r="CC57" s="19"/>
      <c r="CD57" s="19"/>
      <c r="CE57" s="19"/>
      <c r="CF57" s="19"/>
      <c r="CG57" s="19"/>
      <c r="CH57" s="19"/>
      <c r="CI57" s="19"/>
      <c r="CJ57" s="19"/>
      <c r="CK57" s="19"/>
      <c r="CL57" s="19"/>
    </row>
    <row r="58" spans="1:90" x14ac:dyDescent="0.25">
      <c r="A58" s="3">
        <f t="shared" si="15"/>
        <v>19</v>
      </c>
      <c r="B58" s="5"/>
      <c r="C58" s="6"/>
      <c r="D58" s="8"/>
      <c r="E58" s="80"/>
      <c r="F58" s="79"/>
      <c r="G58" s="21" t="s">
        <v>28</v>
      </c>
      <c r="H58" s="23"/>
      <c r="I58" s="54">
        <f t="shared" si="10"/>
        <v>0</v>
      </c>
      <c r="J58" s="7"/>
      <c r="K58" s="54">
        <f t="shared" si="11"/>
        <v>0</v>
      </c>
      <c r="L58" s="33">
        <v>25</v>
      </c>
      <c r="M58" s="4">
        <f t="shared" si="12"/>
        <v>0</v>
      </c>
      <c r="N58" s="4">
        <f t="shared" si="13"/>
        <v>0</v>
      </c>
      <c r="O58" s="4">
        <f t="shared" si="14"/>
        <v>0</v>
      </c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7"/>
      <c r="BZ58" s="20"/>
      <c r="CA58" s="19" t="e">
        <f>IF(+B58&lt;44592,+#REF!+#REF!+N58,0)</f>
        <v>#REF!</v>
      </c>
      <c r="CB58" s="19">
        <f>IF(+B58&gt;44592,+IF(+B58&lt;44620,+#REF!+#REF!+N58,0),0)</f>
        <v>0</v>
      </c>
      <c r="CC58" s="19"/>
      <c r="CD58" s="19"/>
      <c r="CE58" s="19"/>
      <c r="CF58" s="19"/>
      <c r="CG58" s="19"/>
      <c r="CH58" s="19"/>
      <c r="CI58" s="19"/>
      <c r="CJ58" s="19"/>
      <c r="CK58" s="19"/>
      <c r="CL58" s="19"/>
    </row>
    <row r="59" spans="1:90" x14ac:dyDescent="0.25">
      <c r="A59" s="3">
        <f t="shared" si="15"/>
        <v>20</v>
      </c>
      <c r="B59" s="5"/>
      <c r="C59" s="6"/>
      <c r="D59" s="8"/>
      <c r="E59" s="80"/>
      <c r="F59" s="79"/>
      <c r="G59" s="21" t="s">
        <v>28</v>
      </c>
      <c r="H59" s="23"/>
      <c r="I59" s="54">
        <f t="shared" si="10"/>
        <v>0</v>
      </c>
      <c r="J59" s="7"/>
      <c r="K59" s="54">
        <f t="shared" si="11"/>
        <v>0</v>
      </c>
      <c r="L59" s="33">
        <v>25</v>
      </c>
      <c r="M59" s="4">
        <f t="shared" si="12"/>
        <v>0</v>
      </c>
      <c r="N59" s="4">
        <f t="shared" si="13"/>
        <v>0</v>
      </c>
      <c r="O59" s="4">
        <f t="shared" si="14"/>
        <v>0</v>
      </c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7"/>
      <c r="BZ59" s="20"/>
      <c r="CA59" s="19" t="e">
        <f>IF(+B59&lt;44592,+#REF!+#REF!+N59,0)</f>
        <v>#REF!</v>
      </c>
      <c r="CB59" s="19">
        <f>IF(+B59&gt;44592,+IF(+B59&lt;44620,+#REF!+#REF!+N59,0),0)</f>
        <v>0</v>
      </c>
      <c r="CC59" s="19"/>
      <c r="CD59" s="19"/>
      <c r="CE59" s="19"/>
      <c r="CF59" s="19"/>
      <c r="CG59" s="19"/>
      <c r="CH59" s="19"/>
      <c r="CI59" s="19"/>
      <c r="CJ59" s="19"/>
      <c r="CK59" s="19"/>
      <c r="CL59" s="19"/>
    </row>
    <row r="60" spans="1:90" x14ac:dyDescent="0.25">
      <c r="A60" s="3">
        <f t="shared" si="15"/>
        <v>21</v>
      </c>
      <c r="B60" s="5"/>
      <c r="C60" s="6"/>
      <c r="D60" s="8"/>
      <c r="E60" s="80"/>
      <c r="F60" s="79"/>
      <c r="G60" s="21" t="s">
        <v>28</v>
      </c>
      <c r="H60" s="23"/>
      <c r="I60" s="54">
        <f t="shared" si="10"/>
        <v>0</v>
      </c>
      <c r="J60" s="7"/>
      <c r="K60" s="54">
        <f t="shared" si="11"/>
        <v>0</v>
      </c>
      <c r="L60" s="33">
        <v>25</v>
      </c>
      <c r="M60" s="4">
        <f t="shared" si="12"/>
        <v>0</v>
      </c>
      <c r="N60" s="4">
        <f t="shared" si="13"/>
        <v>0</v>
      </c>
      <c r="O60" s="4">
        <f t="shared" si="14"/>
        <v>0</v>
      </c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7"/>
      <c r="BZ60" s="17"/>
      <c r="CA60" s="19" t="e">
        <f>IF(+B60&lt;44592,+#REF!+#REF!+N60,0)</f>
        <v>#REF!</v>
      </c>
      <c r="CB60" s="19">
        <f>IF(+B60&gt;44592,+IF(+B60&lt;44620,+#REF!+#REF!+N60,0),0)</f>
        <v>0</v>
      </c>
      <c r="CC60" s="19"/>
      <c r="CD60" s="19"/>
      <c r="CE60" s="19"/>
      <c r="CF60" s="19"/>
      <c r="CG60" s="19"/>
      <c r="CH60" s="19"/>
      <c r="CI60" s="19"/>
      <c r="CJ60" s="19"/>
      <c r="CK60" s="19"/>
      <c r="CL60" s="19"/>
    </row>
    <row r="61" spans="1:90" x14ac:dyDescent="0.25">
      <c r="A61" s="3">
        <f t="shared" si="15"/>
        <v>22</v>
      </c>
      <c r="B61" s="5"/>
      <c r="C61" s="6"/>
      <c r="D61" s="8"/>
      <c r="E61" s="80"/>
      <c r="F61" s="79"/>
      <c r="G61" s="21" t="s">
        <v>28</v>
      </c>
      <c r="H61" s="23"/>
      <c r="I61" s="54">
        <f t="shared" si="10"/>
        <v>0</v>
      </c>
      <c r="J61" s="7"/>
      <c r="K61" s="54">
        <f t="shared" si="11"/>
        <v>0</v>
      </c>
      <c r="L61" s="33">
        <v>25</v>
      </c>
      <c r="M61" s="4">
        <f t="shared" si="12"/>
        <v>0</v>
      </c>
      <c r="N61" s="4">
        <f t="shared" si="13"/>
        <v>0</v>
      </c>
      <c r="O61" s="4">
        <f t="shared" si="14"/>
        <v>0</v>
      </c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7"/>
      <c r="BZ61" s="17"/>
      <c r="CA61" s="19" t="e">
        <f>IF(+B61&lt;44592,+#REF!+#REF!+N61,0)</f>
        <v>#REF!</v>
      </c>
      <c r="CB61" s="19">
        <f>IF(+B61&gt;44592,+IF(+B61&lt;44620,+#REF!+#REF!+N61,0),0)</f>
        <v>0</v>
      </c>
      <c r="CC61" s="19"/>
      <c r="CD61" s="19"/>
      <c r="CE61" s="19"/>
      <c r="CF61" s="19"/>
      <c r="CG61" s="19"/>
      <c r="CH61" s="19"/>
      <c r="CI61" s="19"/>
      <c r="CJ61" s="19"/>
      <c r="CK61" s="19"/>
      <c r="CL61" s="19"/>
    </row>
    <row r="62" spans="1:90" x14ac:dyDescent="0.25">
      <c r="A62" s="3">
        <f t="shared" si="15"/>
        <v>23</v>
      </c>
      <c r="B62" s="5"/>
      <c r="C62" s="6"/>
      <c r="D62" s="8"/>
      <c r="E62" s="80"/>
      <c r="F62" s="79"/>
      <c r="G62" s="21" t="s">
        <v>28</v>
      </c>
      <c r="H62" s="23"/>
      <c r="I62" s="54">
        <f t="shared" si="10"/>
        <v>0</v>
      </c>
      <c r="J62" s="7"/>
      <c r="K62" s="54">
        <f t="shared" si="11"/>
        <v>0</v>
      </c>
      <c r="L62" s="33">
        <v>25</v>
      </c>
      <c r="M62" s="4">
        <f t="shared" si="12"/>
        <v>0</v>
      </c>
      <c r="N62" s="4">
        <f t="shared" si="13"/>
        <v>0</v>
      </c>
      <c r="O62" s="4">
        <f t="shared" si="14"/>
        <v>0</v>
      </c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7"/>
      <c r="BZ62" s="17"/>
      <c r="CA62" s="19" t="e">
        <f>IF(+B62&lt;44592,+#REF!+#REF!+N62,0)</f>
        <v>#REF!</v>
      </c>
      <c r="CB62" s="19">
        <f>IF(+B62&gt;44592,+IF(+B62&lt;44620,+#REF!+#REF!+N62,0),0)</f>
        <v>0</v>
      </c>
      <c r="CC62" s="19"/>
      <c r="CD62" s="19"/>
      <c r="CE62" s="19"/>
      <c r="CF62" s="19"/>
      <c r="CG62" s="19"/>
      <c r="CH62" s="19"/>
      <c r="CI62" s="19"/>
      <c r="CJ62" s="19"/>
      <c r="CK62" s="19"/>
      <c r="CL62" s="19"/>
    </row>
    <row r="63" spans="1:90" x14ac:dyDescent="0.25">
      <c r="A63" s="3">
        <f t="shared" si="15"/>
        <v>24</v>
      </c>
      <c r="B63" s="5"/>
      <c r="C63" s="6"/>
      <c r="D63" s="8"/>
      <c r="E63" s="80"/>
      <c r="F63" s="79"/>
      <c r="G63" s="21" t="s">
        <v>28</v>
      </c>
      <c r="H63" s="23"/>
      <c r="I63" s="54">
        <f t="shared" si="10"/>
        <v>0</v>
      </c>
      <c r="J63" s="7"/>
      <c r="K63" s="54">
        <f t="shared" si="11"/>
        <v>0</v>
      </c>
      <c r="L63" s="33">
        <v>25</v>
      </c>
      <c r="M63" s="4">
        <f t="shared" si="12"/>
        <v>0</v>
      </c>
      <c r="N63" s="4">
        <f t="shared" si="13"/>
        <v>0</v>
      </c>
      <c r="O63" s="4">
        <f t="shared" si="14"/>
        <v>0</v>
      </c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7"/>
      <c r="BZ63" s="17"/>
      <c r="CA63" s="19" t="e">
        <f>IF(+B63&lt;44592,+#REF!+#REF!+N63,0)</f>
        <v>#REF!</v>
      </c>
      <c r="CB63" s="19">
        <f>IF(+B63&gt;44592,+IF(+B63&lt;44620,+#REF!+#REF!+N63,0),0)</f>
        <v>0</v>
      </c>
      <c r="CC63" s="19"/>
      <c r="CD63" s="19"/>
      <c r="CE63" s="19"/>
      <c r="CF63" s="19"/>
      <c r="CG63" s="19"/>
      <c r="CH63" s="19"/>
      <c r="CI63" s="19"/>
      <c r="CJ63" s="19"/>
      <c r="CK63" s="19"/>
      <c r="CL63" s="19"/>
    </row>
    <row r="64" spans="1:90" x14ac:dyDescent="0.25">
      <c r="A64" s="3">
        <f t="shared" si="15"/>
        <v>25</v>
      </c>
      <c r="B64" s="5"/>
      <c r="C64" s="6"/>
      <c r="D64" s="8"/>
      <c r="E64" s="80"/>
      <c r="F64" s="79"/>
      <c r="G64" s="21" t="s">
        <v>28</v>
      </c>
      <c r="H64" s="23"/>
      <c r="I64" s="54">
        <f t="shared" si="10"/>
        <v>0</v>
      </c>
      <c r="J64" s="7"/>
      <c r="K64" s="54">
        <f t="shared" si="11"/>
        <v>0</v>
      </c>
      <c r="L64" s="33">
        <v>25</v>
      </c>
      <c r="M64" s="4">
        <f t="shared" si="12"/>
        <v>0</v>
      </c>
      <c r="N64" s="4">
        <f t="shared" si="13"/>
        <v>0</v>
      </c>
      <c r="O64" s="4">
        <f t="shared" si="14"/>
        <v>0</v>
      </c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7"/>
      <c r="BZ64" s="17"/>
      <c r="CA64" s="17"/>
      <c r="CB64" s="17"/>
      <c r="CC64" s="17"/>
      <c r="CD64" s="17"/>
      <c r="CE64" s="17"/>
    </row>
    <row r="65" spans="1:92" ht="4.5" customHeight="1" x14ac:dyDescent="0.25">
      <c r="A65" s="89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1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7"/>
      <c r="BZ65" s="17"/>
      <c r="CA65" s="17"/>
      <c r="CB65" s="17"/>
      <c r="CC65" s="17"/>
      <c r="CD65" s="17"/>
      <c r="CE65" s="17"/>
    </row>
    <row r="66" spans="1:92" s="88" customFormat="1" x14ac:dyDescent="0.25">
      <c r="A66" s="3" t="s">
        <v>102</v>
      </c>
      <c r="B66" s="3" t="s">
        <v>102</v>
      </c>
      <c r="C66" s="3" t="s">
        <v>102</v>
      </c>
      <c r="D66" s="3" t="s">
        <v>102</v>
      </c>
      <c r="E66" s="3" t="s">
        <v>102</v>
      </c>
      <c r="F66" s="3" t="s">
        <v>102</v>
      </c>
      <c r="G66" s="3" t="s">
        <v>102</v>
      </c>
      <c r="H66" s="3" t="s">
        <v>102</v>
      </c>
      <c r="I66" s="4">
        <f>SUM(I40:I64)</f>
        <v>0</v>
      </c>
      <c r="J66" s="4">
        <f t="shared" ref="J66" si="16">SUM(J40:J64)</f>
        <v>0</v>
      </c>
      <c r="K66" s="4">
        <f t="shared" ref="K66" si="17">SUM(K40:K64)</f>
        <v>0</v>
      </c>
      <c r="L66" s="3" t="s">
        <v>102</v>
      </c>
      <c r="M66" s="4">
        <f t="shared" ref="M66" si="18">SUM(M40:M64)</f>
        <v>0</v>
      </c>
      <c r="N66" s="4">
        <f t="shared" ref="N66" si="19">SUM(N40:N64)</f>
        <v>0</v>
      </c>
      <c r="O66" s="4">
        <f t="shared" ref="O66" si="20">SUM(O40:O64)</f>
        <v>0</v>
      </c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85"/>
      <c r="BE66" s="85"/>
      <c r="BF66" s="85"/>
      <c r="BG66" s="85"/>
      <c r="BH66" s="85"/>
      <c r="BI66" s="85"/>
      <c r="BJ66" s="85"/>
      <c r="BK66" s="85"/>
      <c r="BL66" s="85"/>
      <c r="BM66" s="85"/>
      <c r="BN66" s="85"/>
      <c r="BO66" s="85"/>
      <c r="BP66" s="85"/>
      <c r="BQ66" s="85"/>
      <c r="BR66" s="85"/>
      <c r="BS66" s="85"/>
      <c r="BT66" s="85"/>
      <c r="BU66" s="85"/>
      <c r="BV66" s="85"/>
      <c r="BW66" s="85"/>
      <c r="BX66" s="85"/>
      <c r="BY66" s="86"/>
      <c r="BZ66" s="86"/>
      <c r="CA66" s="86"/>
      <c r="CB66" s="86"/>
      <c r="CC66" s="86"/>
      <c r="CD66" s="86"/>
      <c r="CE66" s="86"/>
      <c r="CF66" s="87"/>
      <c r="CG66" s="87"/>
      <c r="CH66" s="87"/>
      <c r="CI66" s="87"/>
      <c r="CJ66" s="87"/>
      <c r="CK66" s="87"/>
      <c r="CL66" s="87"/>
      <c r="CM66" s="87"/>
      <c r="CN66" s="87"/>
    </row>
    <row r="67" spans="1:92" x14ac:dyDescent="0.25">
      <c r="A67" s="1" t="s">
        <v>7</v>
      </c>
      <c r="C67" s="28" t="str">
        <f>+C34</f>
        <v>TVRTKA XY D.O.O.</v>
      </c>
      <c r="D67" s="92"/>
      <c r="E67" s="92"/>
      <c r="F67" s="92"/>
      <c r="G67" s="92"/>
      <c r="H67" s="93"/>
      <c r="I67" s="93"/>
      <c r="J67" s="93"/>
      <c r="K67" s="27"/>
      <c r="L67" s="32"/>
    </row>
    <row r="68" spans="1:92" x14ac:dyDescent="0.25">
      <c r="A68" s="1" t="s">
        <v>9</v>
      </c>
      <c r="C68" s="30" t="str">
        <f>+C35</f>
        <v>91184883380</v>
      </c>
      <c r="D68" s="94"/>
      <c r="E68" s="95"/>
      <c r="F68" s="95"/>
      <c r="G68" s="28" t="str">
        <f>+G35</f>
        <v>KARLOVAC, VINIČKI PUT 20</v>
      </c>
      <c r="H68" s="92"/>
      <c r="I68" s="92"/>
      <c r="J68" s="92"/>
      <c r="K68" s="27"/>
      <c r="L68" s="32"/>
    </row>
    <row r="70" spans="1:92" ht="18.75" x14ac:dyDescent="0.25">
      <c r="A70" s="47" t="s">
        <v>99</v>
      </c>
      <c r="B70" s="47"/>
      <c r="C70" s="47"/>
      <c r="D70" s="47"/>
      <c r="E70" s="47"/>
      <c r="F70" s="47"/>
      <c r="G70" s="47"/>
      <c r="H70" s="47"/>
      <c r="I70" s="47"/>
      <c r="J70" s="47"/>
      <c r="K70" s="48" t="s">
        <v>100</v>
      </c>
      <c r="L70" s="51">
        <v>44621</v>
      </c>
      <c r="M70" s="49" t="s">
        <v>101</v>
      </c>
      <c r="N70" s="51">
        <v>44651</v>
      </c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</row>
    <row r="71" spans="1:92" ht="18" x14ac:dyDescent="0.25">
      <c r="A71" s="25" t="s">
        <v>0</v>
      </c>
      <c r="B71" s="25" t="s">
        <v>6</v>
      </c>
      <c r="C71" s="25" t="s">
        <v>1</v>
      </c>
      <c r="D71" s="26" t="s">
        <v>24</v>
      </c>
      <c r="E71" s="26" t="s">
        <v>106</v>
      </c>
      <c r="F71" s="26" t="s">
        <v>107</v>
      </c>
      <c r="G71" s="81" t="s">
        <v>25</v>
      </c>
      <c r="H71" s="26" t="s">
        <v>31</v>
      </c>
      <c r="I71" s="26" t="s">
        <v>41</v>
      </c>
      <c r="J71" s="26" t="s">
        <v>2</v>
      </c>
      <c r="K71" s="26" t="s">
        <v>42</v>
      </c>
      <c r="L71" s="82" t="s">
        <v>43</v>
      </c>
      <c r="M71" s="26" t="s">
        <v>3</v>
      </c>
      <c r="N71" s="26" t="s">
        <v>4</v>
      </c>
      <c r="O71" s="26" t="s">
        <v>5</v>
      </c>
      <c r="P71" s="52"/>
      <c r="Q71" s="83" t="s">
        <v>111</v>
      </c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12"/>
      <c r="AO71" s="12" t="s">
        <v>25</v>
      </c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3"/>
      <c r="BZ71" s="13"/>
      <c r="CA71" s="14" t="s">
        <v>12</v>
      </c>
      <c r="CB71" s="15" t="s">
        <v>13</v>
      </c>
      <c r="CC71" s="15" t="s">
        <v>14</v>
      </c>
      <c r="CD71" s="15" t="s">
        <v>15</v>
      </c>
      <c r="CE71" s="15" t="s">
        <v>16</v>
      </c>
      <c r="CF71" s="15" t="s">
        <v>17</v>
      </c>
      <c r="CG71" s="15" t="s">
        <v>18</v>
      </c>
      <c r="CH71" s="15" t="s">
        <v>19</v>
      </c>
      <c r="CI71" s="15" t="s">
        <v>20</v>
      </c>
      <c r="CJ71" s="15" t="s">
        <v>21</v>
      </c>
      <c r="CK71" s="15" t="s">
        <v>22</v>
      </c>
      <c r="CL71" s="15" t="s">
        <v>23</v>
      </c>
    </row>
    <row r="73" spans="1:92" x14ac:dyDescent="0.25">
      <c r="A73" s="3">
        <v>1</v>
      </c>
      <c r="B73" s="5"/>
      <c r="C73" s="6"/>
      <c r="D73" s="8"/>
      <c r="E73" s="80"/>
      <c r="F73" s="79"/>
      <c r="G73" s="21" t="s">
        <v>28</v>
      </c>
      <c r="H73" s="23"/>
      <c r="I73" s="54">
        <f>+H73*D73</f>
        <v>0</v>
      </c>
      <c r="J73" s="7"/>
      <c r="K73" s="54">
        <f>+I73-J73</f>
        <v>0</v>
      </c>
      <c r="L73" s="33">
        <v>25</v>
      </c>
      <c r="M73" s="4">
        <f>IF(+L73=5,+K73*L73/100,0)</f>
        <v>0</v>
      </c>
      <c r="N73" s="4">
        <f>+IF(+L73=13,+K73*L73/100,0)</f>
        <v>0</v>
      </c>
      <c r="O73" s="4">
        <f>+IF(+L73=25,+K73*L73/100,0)</f>
        <v>0</v>
      </c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16"/>
      <c r="AO73" s="24" t="s">
        <v>28</v>
      </c>
      <c r="AP73" s="16"/>
      <c r="AQ73" s="31">
        <v>5</v>
      </c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7">
        <v>1</v>
      </c>
      <c r="BZ73" s="18">
        <v>44592</v>
      </c>
      <c r="CA73" s="19" t="e">
        <f>IF(+B73&lt;44592,+#REF!+#REF!+N73,0)</f>
        <v>#REF!</v>
      </c>
      <c r="CB73" s="19" t="b">
        <f>IF(+B73&gt;44592,+IF(+B73&lt;44620,+#REF!+#REF!+N73,0))</f>
        <v>0</v>
      </c>
      <c r="CC73" s="19"/>
      <c r="CD73" s="19"/>
      <c r="CE73" s="19"/>
      <c r="CF73" s="19"/>
      <c r="CG73" s="19"/>
      <c r="CH73" s="19"/>
      <c r="CI73" s="19"/>
      <c r="CJ73" s="19"/>
      <c r="CK73" s="19"/>
      <c r="CL73" s="19"/>
    </row>
    <row r="74" spans="1:92" x14ac:dyDescent="0.25">
      <c r="A74" s="3">
        <f>+A73+1</f>
        <v>2</v>
      </c>
      <c r="B74" s="5"/>
      <c r="C74" s="6"/>
      <c r="D74" s="8"/>
      <c r="E74" s="80"/>
      <c r="F74" s="79"/>
      <c r="G74" s="21" t="s">
        <v>28</v>
      </c>
      <c r="H74" s="23"/>
      <c r="I74" s="54">
        <f t="shared" ref="I74:I97" si="21">+H74*D74</f>
        <v>0</v>
      </c>
      <c r="J74" s="7"/>
      <c r="K74" s="54">
        <f t="shared" ref="K74:K97" si="22">+I74-J74</f>
        <v>0</v>
      </c>
      <c r="L74" s="33">
        <v>25</v>
      </c>
      <c r="M74" s="4">
        <f t="shared" ref="M74:M97" si="23">IF(+L74=5,+K74*L74/100,0)</f>
        <v>0</v>
      </c>
      <c r="N74" s="4">
        <f t="shared" ref="N74:N97" si="24">+IF(+L74=13,+K74*L74/100,0)</f>
        <v>0</v>
      </c>
      <c r="O74" s="4">
        <f t="shared" ref="O74:O97" si="25">+IF(+L74=25,+K74*L74/100,0)</f>
        <v>0</v>
      </c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16"/>
      <c r="AO74" s="24" t="s">
        <v>29</v>
      </c>
      <c r="AP74" s="16"/>
      <c r="AQ74" s="31">
        <v>13</v>
      </c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7">
        <v>2</v>
      </c>
      <c r="BZ74" s="18">
        <v>44620</v>
      </c>
      <c r="CA74" s="19" t="e">
        <f>IF(+B74&lt;44592,+#REF!+#REF!+N74,0)</f>
        <v>#REF!</v>
      </c>
      <c r="CB74" s="19">
        <f>IF(+B74&gt;44592,+IF(+B74&lt;44620,+#REF!+#REF!+N74,0),0)</f>
        <v>0</v>
      </c>
      <c r="CC74" s="19"/>
      <c r="CD74" s="19"/>
      <c r="CE74" s="19"/>
      <c r="CF74" s="19"/>
      <c r="CG74" s="19"/>
      <c r="CH74" s="19"/>
      <c r="CI74" s="19"/>
      <c r="CJ74" s="19"/>
      <c r="CK74" s="19"/>
      <c r="CL74" s="19"/>
    </row>
    <row r="75" spans="1:92" x14ac:dyDescent="0.25">
      <c r="A75" s="3">
        <f t="shared" ref="A75:A97" si="26">+A74+1</f>
        <v>3</v>
      </c>
      <c r="B75" s="5"/>
      <c r="C75" s="6"/>
      <c r="D75" s="8"/>
      <c r="E75" s="80"/>
      <c r="F75" s="79"/>
      <c r="G75" s="21" t="s">
        <v>28</v>
      </c>
      <c r="H75" s="23"/>
      <c r="I75" s="54">
        <f t="shared" si="21"/>
        <v>0</v>
      </c>
      <c r="J75" s="7"/>
      <c r="K75" s="54">
        <f t="shared" si="22"/>
        <v>0</v>
      </c>
      <c r="L75" s="33">
        <v>25</v>
      </c>
      <c r="M75" s="4">
        <f t="shared" si="23"/>
        <v>0</v>
      </c>
      <c r="N75" s="4">
        <f t="shared" si="24"/>
        <v>0</v>
      </c>
      <c r="O75" s="4">
        <f t="shared" si="25"/>
        <v>0</v>
      </c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16"/>
      <c r="AO75" s="24" t="s">
        <v>27</v>
      </c>
      <c r="AP75" s="16"/>
      <c r="AQ75" s="31">
        <v>25</v>
      </c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7">
        <v>3</v>
      </c>
      <c r="BZ75" s="18">
        <v>44651</v>
      </c>
      <c r="CA75" s="19" t="e">
        <f>IF(+B75&lt;44592,+#REF!+#REF!+N75,0)</f>
        <v>#REF!</v>
      </c>
      <c r="CB75" s="19">
        <f>IF(+B75&gt;44592,+IF(+B75&lt;44620,+#REF!+#REF!+N75,0),0)</f>
        <v>0</v>
      </c>
      <c r="CC75" s="19"/>
      <c r="CD75" s="19"/>
      <c r="CE75" s="19"/>
      <c r="CF75" s="19"/>
      <c r="CG75" s="19"/>
      <c r="CH75" s="19"/>
      <c r="CI75" s="19"/>
      <c r="CJ75" s="19"/>
      <c r="CK75" s="19"/>
      <c r="CL75" s="19"/>
    </row>
    <row r="76" spans="1:92" x14ac:dyDescent="0.25">
      <c r="A76" s="3">
        <f t="shared" si="26"/>
        <v>4</v>
      </c>
      <c r="B76" s="5"/>
      <c r="C76" s="6"/>
      <c r="D76" s="8"/>
      <c r="E76" s="80"/>
      <c r="F76" s="79"/>
      <c r="G76" s="21" t="s">
        <v>28</v>
      </c>
      <c r="H76" s="23"/>
      <c r="I76" s="54">
        <f t="shared" si="21"/>
        <v>0</v>
      </c>
      <c r="J76" s="7"/>
      <c r="K76" s="54">
        <f t="shared" si="22"/>
        <v>0</v>
      </c>
      <c r="L76" s="33">
        <v>25</v>
      </c>
      <c r="M76" s="4">
        <f t="shared" si="23"/>
        <v>0</v>
      </c>
      <c r="N76" s="4">
        <f t="shared" si="24"/>
        <v>0</v>
      </c>
      <c r="O76" s="4">
        <f t="shared" si="25"/>
        <v>0</v>
      </c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16"/>
      <c r="AO76" s="24" t="s">
        <v>30</v>
      </c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7">
        <v>4</v>
      </c>
      <c r="BZ76" s="18">
        <v>44681</v>
      </c>
      <c r="CA76" s="19" t="e">
        <f>IF(+B76&lt;44592,+#REF!+#REF!+N76,0)</f>
        <v>#REF!</v>
      </c>
      <c r="CB76" s="19">
        <f>IF(+B76&gt;44592,+IF(+B76&lt;44620,+#REF!+#REF!+N76,0),0)</f>
        <v>0</v>
      </c>
      <c r="CC76" s="19"/>
      <c r="CD76" s="19"/>
      <c r="CE76" s="19"/>
      <c r="CF76" s="19"/>
      <c r="CG76" s="19"/>
      <c r="CH76" s="19"/>
      <c r="CI76" s="19"/>
      <c r="CJ76" s="19"/>
      <c r="CK76" s="19"/>
      <c r="CL76" s="19"/>
    </row>
    <row r="77" spans="1:92" x14ac:dyDescent="0.25">
      <c r="A77" s="3">
        <f t="shared" si="26"/>
        <v>5</v>
      </c>
      <c r="B77" s="5"/>
      <c r="C77" s="6"/>
      <c r="D77" s="8"/>
      <c r="E77" s="80"/>
      <c r="F77" s="79"/>
      <c r="G77" s="21" t="s">
        <v>28</v>
      </c>
      <c r="H77" s="23"/>
      <c r="I77" s="54">
        <f t="shared" si="21"/>
        <v>0</v>
      </c>
      <c r="J77" s="7"/>
      <c r="K77" s="54">
        <f t="shared" si="22"/>
        <v>0</v>
      </c>
      <c r="L77" s="33">
        <v>25</v>
      </c>
      <c r="M77" s="4">
        <f t="shared" si="23"/>
        <v>0</v>
      </c>
      <c r="N77" s="4">
        <f t="shared" si="24"/>
        <v>0</v>
      </c>
      <c r="O77" s="4">
        <f t="shared" si="25"/>
        <v>0</v>
      </c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16"/>
      <c r="AO77" s="24" t="s">
        <v>32</v>
      </c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7">
        <v>5</v>
      </c>
      <c r="BZ77" s="18">
        <v>44712</v>
      </c>
      <c r="CA77" s="19" t="e">
        <f>IF(+B77&lt;44592,+#REF!+#REF!+N77,0)</f>
        <v>#REF!</v>
      </c>
      <c r="CB77" s="19">
        <f>IF(+B77&gt;44592,+IF(+B77&lt;44620,+#REF!+#REF!+N77,0),0)</f>
        <v>0</v>
      </c>
      <c r="CC77" s="19"/>
      <c r="CD77" s="19"/>
      <c r="CE77" s="19"/>
      <c r="CF77" s="19"/>
      <c r="CG77" s="19"/>
      <c r="CH77" s="19"/>
      <c r="CI77" s="19"/>
      <c r="CJ77" s="19"/>
      <c r="CK77" s="19"/>
      <c r="CL77" s="19"/>
    </row>
    <row r="78" spans="1:92" x14ac:dyDescent="0.25">
      <c r="A78" s="3">
        <f t="shared" si="26"/>
        <v>6</v>
      </c>
      <c r="B78" s="5"/>
      <c r="C78" s="6"/>
      <c r="D78" s="8"/>
      <c r="E78" s="80"/>
      <c r="F78" s="79"/>
      <c r="G78" s="21" t="s">
        <v>28</v>
      </c>
      <c r="H78" s="23"/>
      <c r="I78" s="54">
        <f t="shared" si="21"/>
        <v>0</v>
      </c>
      <c r="J78" s="7"/>
      <c r="K78" s="54">
        <f t="shared" si="22"/>
        <v>0</v>
      </c>
      <c r="L78" s="33">
        <v>25</v>
      </c>
      <c r="M78" s="4">
        <f t="shared" si="23"/>
        <v>0</v>
      </c>
      <c r="N78" s="4">
        <f t="shared" si="24"/>
        <v>0</v>
      </c>
      <c r="O78" s="4">
        <f t="shared" si="25"/>
        <v>0</v>
      </c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16"/>
      <c r="AO78" s="24" t="s">
        <v>33</v>
      </c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7">
        <v>6</v>
      </c>
      <c r="BZ78" s="18">
        <v>44742</v>
      </c>
      <c r="CA78" s="19" t="e">
        <f>IF(+B78&lt;44592,+#REF!+#REF!+N78,0)</f>
        <v>#REF!</v>
      </c>
      <c r="CB78" s="19">
        <f>IF(+B78&gt;44592,+IF(+B78&lt;44620,+#REF!+#REF!+N78,0),0)</f>
        <v>0</v>
      </c>
      <c r="CC78" s="19"/>
      <c r="CD78" s="19"/>
      <c r="CE78" s="19"/>
      <c r="CF78" s="19"/>
      <c r="CG78" s="19"/>
      <c r="CH78" s="19"/>
      <c r="CI78" s="19"/>
      <c r="CJ78" s="19"/>
      <c r="CK78" s="19"/>
      <c r="CL78" s="19"/>
    </row>
    <row r="79" spans="1:92" x14ac:dyDescent="0.25">
      <c r="A79" s="3">
        <f t="shared" si="26"/>
        <v>7</v>
      </c>
      <c r="B79" s="5"/>
      <c r="C79" s="6"/>
      <c r="D79" s="8"/>
      <c r="E79" s="80"/>
      <c r="F79" s="79"/>
      <c r="G79" s="21" t="s">
        <v>28</v>
      </c>
      <c r="H79" s="23"/>
      <c r="I79" s="54">
        <f t="shared" si="21"/>
        <v>0</v>
      </c>
      <c r="J79" s="7"/>
      <c r="K79" s="54">
        <f t="shared" si="22"/>
        <v>0</v>
      </c>
      <c r="L79" s="33">
        <v>25</v>
      </c>
      <c r="M79" s="4">
        <f t="shared" si="23"/>
        <v>0</v>
      </c>
      <c r="N79" s="4">
        <f t="shared" si="24"/>
        <v>0</v>
      </c>
      <c r="O79" s="4">
        <f t="shared" si="25"/>
        <v>0</v>
      </c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16"/>
      <c r="AO79" s="24" t="s">
        <v>34</v>
      </c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7">
        <v>7</v>
      </c>
      <c r="BZ79" s="18">
        <v>44773</v>
      </c>
      <c r="CA79" s="19" t="e">
        <f>IF(+B79&lt;44592,+#REF!+#REF!+N79,0)</f>
        <v>#REF!</v>
      </c>
      <c r="CB79" s="19">
        <f>IF(+B79&gt;44592,+IF(+B79&lt;44620,+#REF!+#REF!+N79,0),0)</f>
        <v>0</v>
      </c>
      <c r="CC79" s="19"/>
      <c r="CD79" s="19"/>
      <c r="CE79" s="19"/>
      <c r="CF79" s="19"/>
      <c r="CG79" s="19"/>
      <c r="CH79" s="19"/>
      <c r="CI79" s="19"/>
      <c r="CJ79" s="19"/>
      <c r="CK79" s="19"/>
      <c r="CL79" s="19"/>
    </row>
    <row r="80" spans="1:92" x14ac:dyDescent="0.25">
      <c r="A80" s="3">
        <f t="shared" si="26"/>
        <v>8</v>
      </c>
      <c r="B80" s="5"/>
      <c r="C80" s="6"/>
      <c r="D80" s="8"/>
      <c r="E80" s="80"/>
      <c r="F80" s="79"/>
      <c r="G80" s="21" t="s">
        <v>28</v>
      </c>
      <c r="H80" s="23"/>
      <c r="I80" s="54">
        <f t="shared" si="21"/>
        <v>0</v>
      </c>
      <c r="J80" s="7"/>
      <c r="K80" s="54">
        <f t="shared" si="22"/>
        <v>0</v>
      </c>
      <c r="L80" s="33">
        <v>25</v>
      </c>
      <c r="M80" s="4">
        <f t="shared" si="23"/>
        <v>0</v>
      </c>
      <c r="N80" s="4">
        <f t="shared" si="24"/>
        <v>0</v>
      </c>
      <c r="O80" s="4">
        <f t="shared" si="25"/>
        <v>0</v>
      </c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16"/>
      <c r="AO80" s="24" t="s">
        <v>35</v>
      </c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7">
        <v>8</v>
      </c>
      <c r="BZ80" s="18">
        <v>44804</v>
      </c>
      <c r="CA80" s="19" t="e">
        <f>IF(+B80&lt;44592,+#REF!+#REF!+N80,0)</f>
        <v>#REF!</v>
      </c>
      <c r="CB80" s="19">
        <f>IF(+B80&gt;44592,+IF(+B80&lt;44620,+#REF!+#REF!+N80,0),0)</f>
        <v>0</v>
      </c>
      <c r="CC80" s="19"/>
      <c r="CD80" s="19"/>
      <c r="CE80" s="19"/>
      <c r="CF80" s="19"/>
      <c r="CG80" s="19"/>
      <c r="CH80" s="19"/>
      <c r="CI80" s="19"/>
      <c r="CJ80" s="19"/>
      <c r="CK80" s="19"/>
      <c r="CL80" s="19"/>
    </row>
    <row r="81" spans="1:90" x14ac:dyDescent="0.25">
      <c r="A81" s="3">
        <f t="shared" si="26"/>
        <v>9</v>
      </c>
      <c r="B81" s="5"/>
      <c r="C81" s="6"/>
      <c r="D81" s="8"/>
      <c r="E81" s="80"/>
      <c r="F81" s="79"/>
      <c r="G81" s="21" t="s">
        <v>28</v>
      </c>
      <c r="H81" s="23"/>
      <c r="I81" s="54">
        <f t="shared" si="21"/>
        <v>0</v>
      </c>
      <c r="J81" s="7"/>
      <c r="K81" s="54">
        <f t="shared" si="22"/>
        <v>0</v>
      </c>
      <c r="L81" s="33">
        <v>25</v>
      </c>
      <c r="M81" s="4">
        <f t="shared" si="23"/>
        <v>0</v>
      </c>
      <c r="N81" s="4">
        <f t="shared" si="24"/>
        <v>0</v>
      </c>
      <c r="O81" s="4">
        <f t="shared" si="25"/>
        <v>0</v>
      </c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16"/>
      <c r="AO81" s="24" t="s">
        <v>36</v>
      </c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7">
        <v>9</v>
      </c>
      <c r="BZ81" s="18">
        <v>44834</v>
      </c>
      <c r="CA81" s="19" t="e">
        <f>IF(+B81&lt;44592,+#REF!+#REF!+N81,0)</f>
        <v>#REF!</v>
      </c>
      <c r="CB81" s="19">
        <f>IF(+B81&gt;44592,+IF(+B81&lt;44620,+#REF!+#REF!+N81,0),0)</f>
        <v>0</v>
      </c>
      <c r="CC81" s="19"/>
      <c r="CD81" s="19"/>
      <c r="CE81" s="19"/>
      <c r="CF81" s="19"/>
      <c r="CG81" s="19"/>
      <c r="CH81" s="19"/>
      <c r="CI81" s="19"/>
      <c r="CJ81" s="19"/>
      <c r="CK81" s="19"/>
      <c r="CL81" s="19"/>
    </row>
    <row r="82" spans="1:90" x14ac:dyDescent="0.25">
      <c r="A82" s="3">
        <f t="shared" si="26"/>
        <v>10</v>
      </c>
      <c r="B82" s="5"/>
      <c r="C82" s="6"/>
      <c r="D82" s="8"/>
      <c r="E82" s="80"/>
      <c r="F82" s="79"/>
      <c r="G82" s="21" t="s">
        <v>28</v>
      </c>
      <c r="H82" s="23"/>
      <c r="I82" s="54">
        <f t="shared" si="21"/>
        <v>0</v>
      </c>
      <c r="J82" s="7"/>
      <c r="K82" s="54">
        <f t="shared" si="22"/>
        <v>0</v>
      </c>
      <c r="L82" s="33">
        <v>25</v>
      </c>
      <c r="M82" s="4">
        <f t="shared" si="23"/>
        <v>0</v>
      </c>
      <c r="N82" s="4">
        <f t="shared" si="24"/>
        <v>0</v>
      </c>
      <c r="O82" s="4">
        <f t="shared" si="25"/>
        <v>0</v>
      </c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16"/>
      <c r="AO82" s="24" t="s">
        <v>37</v>
      </c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7">
        <v>10</v>
      </c>
      <c r="BZ82" s="18">
        <v>44865</v>
      </c>
      <c r="CA82" s="19" t="e">
        <f>IF(+B82&lt;44592,+#REF!+#REF!+N82,0)</f>
        <v>#REF!</v>
      </c>
      <c r="CB82" s="19">
        <f>IF(+B82&gt;44592,+IF(+B82&lt;44620,+#REF!+#REF!+N82,0),0)</f>
        <v>0</v>
      </c>
      <c r="CC82" s="19"/>
      <c r="CD82" s="19"/>
      <c r="CE82" s="19"/>
      <c r="CF82" s="19"/>
      <c r="CG82" s="19"/>
      <c r="CH82" s="19"/>
      <c r="CI82" s="19"/>
      <c r="CJ82" s="19"/>
      <c r="CK82" s="19"/>
      <c r="CL82" s="19"/>
    </row>
    <row r="83" spans="1:90" x14ac:dyDescent="0.25">
      <c r="A83" s="3">
        <f t="shared" si="26"/>
        <v>11</v>
      </c>
      <c r="B83" s="5"/>
      <c r="C83" s="6"/>
      <c r="D83" s="8"/>
      <c r="E83" s="80"/>
      <c r="F83" s="79"/>
      <c r="G83" s="21" t="s">
        <v>28</v>
      </c>
      <c r="H83" s="23"/>
      <c r="I83" s="54">
        <f t="shared" si="21"/>
        <v>0</v>
      </c>
      <c r="J83" s="7"/>
      <c r="K83" s="54">
        <f t="shared" si="22"/>
        <v>0</v>
      </c>
      <c r="L83" s="33">
        <v>25</v>
      </c>
      <c r="M83" s="4">
        <f t="shared" si="23"/>
        <v>0</v>
      </c>
      <c r="N83" s="4">
        <f t="shared" si="24"/>
        <v>0</v>
      </c>
      <c r="O83" s="4">
        <f t="shared" si="25"/>
        <v>0</v>
      </c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16"/>
      <c r="AO83" s="24" t="s">
        <v>38</v>
      </c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7">
        <v>11</v>
      </c>
      <c r="BZ83" s="18">
        <v>44895</v>
      </c>
      <c r="CA83" s="19" t="e">
        <f>IF(+B83&lt;44592,+#REF!+#REF!+N83,0)</f>
        <v>#REF!</v>
      </c>
      <c r="CB83" s="19">
        <f>IF(+B83&gt;44592,+IF(+B83&lt;44620,+#REF!+#REF!+N83,0),0)</f>
        <v>0</v>
      </c>
      <c r="CC83" s="19"/>
      <c r="CD83" s="19"/>
      <c r="CE83" s="19"/>
      <c r="CF83" s="19"/>
      <c r="CG83" s="19"/>
      <c r="CH83" s="19"/>
      <c r="CI83" s="19"/>
      <c r="CJ83" s="19"/>
      <c r="CK83" s="19"/>
      <c r="CL83" s="19"/>
    </row>
    <row r="84" spans="1:90" x14ac:dyDescent="0.25">
      <c r="A84" s="3">
        <f t="shared" si="26"/>
        <v>12</v>
      </c>
      <c r="B84" s="5"/>
      <c r="C84" s="6"/>
      <c r="D84" s="8"/>
      <c r="E84" s="80"/>
      <c r="F84" s="79"/>
      <c r="G84" s="21" t="s">
        <v>28</v>
      </c>
      <c r="H84" s="23"/>
      <c r="I84" s="54">
        <f t="shared" si="21"/>
        <v>0</v>
      </c>
      <c r="J84" s="7"/>
      <c r="K84" s="54">
        <f t="shared" si="22"/>
        <v>0</v>
      </c>
      <c r="L84" s="33">
        <v>25</v>
      </c>
      <c r="M84" s="4">
        <f t="shared" si="23"/>
        <v>0</v>
      </c>
      <c r="N84" s="4">
        <f t="shared" si="24"/>
        <v>0</v>
      </c>
      <c r="O84" s="4">
        <f t="shared" si="25"/>
        <v>0</v>
      </c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16"/>
      <c r="AO84" s="24" t="s">
        <v>39</v>
      </c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7">
        <v>12</v>
      </c>
      <c r="BZ84" s="18">
        <v>44926</v>
      </c>
      <c r="CA84" s="19" t="e">
        <f>IF(+B84&lt;44592,+#REF!+#REF!+N84,0)</f>
        <v>#REF!</v>
      </c>
      <c r="CB84" s="19">
        <f>IF(+B84&gt;44592,+IF(+B84&lt;44620,+#REF!+#REF!+N84,0),0)</f>
        <v>0</v>
      </c>
      <c r="CC84" s="19"/>
      <c r="CD84" s="19"/>
      <c r="CE84" s="19"/>
      <c r="CF84" s="19"/>
      <c r="CG84" s="19"/>
      <c r="CH84" s="19"/>
      <c r="CI84" s="19"/>
      <c r="CJ84" s="19"/>
      <c r="CK84" s="19"/>
      <c r="CL84" s="19"/>
    </row>
    <row r="85" spans="1:90" x14ac:dyDescent="0.25">
      <c r="A85" s="3">
        <f t="shared" si="26"/>
        <v>13</v>
      </c>
      <c r="B85" s="5"/>
      <c r="C85" s="6"/>
      <c r="D85" s="8"/>
      <c r="E85" s="80"/>
      <c r="F85" s="79"/>
      <c r="G85" s="21" t="s">
        <v>28</v>
      </c>
      <c r="H85" s="23"/>
      <c r="I85" s="54">
        <f t="shared" si="21"/>
        <v>0</v>
      </c>
      <c r="J85" s="7"/>
      <c r="K85" s="54">
        <f t="shared" si="22"/>
        <v>0</v>
      </c>
      <c r="L85" s="33">
        <v>25</v>
      </c>
      <c r="M85" s="4">
        <f t="shared" si="23"/>
        <v>0</v>
      </c>
      <c r="N85" s="4">
        <f t="shared" si="24"/>
        <v>0</v>
      </c>
      <c r="O85" s="4">
        <f t="shared" si="25"/>
        <v>0</v>
      </c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16"/>
      <c r="AO85" s="24" t="s">
        <v>40</v>
      </c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7"/>
      <c r="BZ85" s="20"/>
      <c r="CA85" s="19" t="e">
        <f>IF(+B85&lt;44592,+#REF!+#REF!+N85,0)</f>
        <v>#REF!</v>
      </c>
      <c r="CB85" s="19">
        <f>IF(+B85&gt;44592,+IF(+B85&lt;44620,+#REF!+#REF!+N85,0),0)</f>
        <v>0</v>
      </c>
      <c r="CC85" s="19"/>
      <c r="CD85" s="19"/>
      <c r="CE85" s="19"/>
      <c r="CF85" s="19"/>
      <c r="CG85" s="19"/>
      <c r="CH85" s="19"/>
      <c r="CI85" s="19"/>
      <c r="CJ85" s="19"/>
      <c r="CK85" s="19"/>
      <c r="CL85" s="19"/>
    </row>
    <row r="86" spans="1:90" x14ac:dyDescent="0.25">
      <c r="A86" s="3">
        <f t="shared" si="26"/>
        <v>14</v>
      </c>
      <c r="B86" s="5"/>
      <c r="C86" s="6"/>
      <c r="D86" s="8"/>
      <c r="E86" s="80"/>
      <c r="F86" s="79"/>
      <c r="G86" s="21" t="s">
        <v>28</v>
      </c>
      <c r="H86" s="23"/>
      <c r="I86" s="54">
        <f t="shared" si="21"/>
        <v>0</v>
      </c>
      <c r="J86" s="7"/>
      <c r="K86" s="54">
        <f t="shared" si="22"/>
        <v>0</v>
      </c>
      <c r="L86" s="33">
        <v>25</v>
      </c>
      <c r="M86" s="4">
        <f t="shared" si="23"/>
        <v>0</v>
      </c>
      <c r="N86" s="4">
        <f t="shared" si="24"/>
        <v>0</v>
      </c>
      <c r="O86" s="4">
        <f t="shared" si="25"/>
        <v>0</v>
      </c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7"/>
      <c r="BZ86" s="20"/>
      <c r="CA86" s="19" t="e">
        <f>IF(+B86&lt;44592,+#REF!+#REF!+N86,0)</f>
        <v>#REF!</v>
      </c>
      <c r="CB86" s="19">
        <f>IF(+B86&gt;44592,+IF(+B86&lt;44620,+#REF!+#REF!+N86,0),0)</f>
        <v>0</v>
      </c>
      <c r="CC86" s="19"/>
      <c r="CD86" s="19"/>
      <c r="CE86" s="19"/>
      <c r="CF86" s="19"/>
      <c r="CG86" s="19"/>
      <c r="CH86" s="19"/>
      <c r="CI86" s="19"/>
      <c r="CJ86" s="19"/>
      <c r="CK86" s="19"/>
      <c r="CL86" s="19"/>
    </row>
    <row r="87" spans="1:90" x14ac:dyDescent="0.25">
      <c r="A87" s="3">
        <f t="shared" si="26"/>
        <v>15</v>
      </c>
      <c r="B87" s="5"/>
      <c r="C87" s="6"/>
      <c r="D87" s="8"/>
      <c r="E87" s="80"/>
      <c r="F87" s="79"/>
      <c r="G87" s="21" t="s">
        <v>28</v>
      </c>
      <c r="H87" s="23"/>
      <c r="I87" s="54">
        <f t="shared" si="21"/>
        <v>0</v>
      </c>
      <c r="J87" s="7"/>
      <c r="K87" s="54">
        <f t="shared" si="22"/>
        <v>0</v>
      </c>
      <c r="L87" s="33">
        <v>25</v>
      </c>
      <c r="M87" s="4">
        <f t="shared" si="23"/>
        <v>0</v>
      </c>
      <c r="N87" s="4">
        <f t="shared" si="24"/>
        <v>0</v>
      </c>
      <c r="O87" s="4">
        <f t="shared" si="25"/>
        <v>0</v>
      </c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7"/>
      <c r="BZ87" s="20"/>
      <c r="CA87" s="19" t="e">
        <f>IF(+B87&lt;44592,+#REF!+#REF!+N87,0)</f>
        <v>#REF!</v>
      </c>
      <c r="CB87" s="19">
        <f>IF(+B87&gt;44592,+IF(+B87&lt;44620,+#REF!+#REF!+N87,0),0)</f>
        <v>0</v>
      </c>
      <c r="CC87" s="19"/>
      <c r="CD87" s="19"/>
      <c r="CE87" s="19"/>
      <c r="CF87" s="19"/>
      <c r="CG87" s="19"/>
      <c r="CH87" s="19"/>
      <c r="CI87" s="19"/>
      <c r="CJ87" s="19"/>
      <c r="CK87" s="19"/>
      <c r="CL87" s="19"/>
    </row>
    <row r="88" spans="1:90" x14ac:dyDescent="0.25">
      <c r="A88" s="3">
        <f t="shared" si="26"/>
        <v>16</v>
      </c>
      <c r="B88" s="5"/>
      <c r="C88" s="6"/>
      <c r="D88" s="8"/>
      <c r="E88" s="80"/>
      <c r="F88" s="79"/>
      <c r="G88" s="21" t="s">
        <v>28</v>
      </c>
      <c r="H88" s="23"/>
      <c r="I88" s="54">
        <f t="shared" si="21"/>
        <v>0</v>
      </c>
      <c r="J88" s="7"/>
      <c r="K88" s="54">
        <f t="shared" si="22"/>
        <v>0</v>
      </c>
      <c r="L88" s="33">
        <v>25</v>
      </c>
      <c r="M88" s="4">
        <f t="shared" si="23"/>
        <v>0</v>
      </c>
      <c r="N88" s="4">
        <f t="shared" si="24"/>
        <v>0</v>
      </c>
      <c r="O88" s="4">
        <f t="shared" si="25"/>
        <v>0</v>
      </c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  <c r="BY88" s="17"/>
      <c r="BZ88" s="20"/>
      <c r="CA88" s="19" t="e">
        <f>IF(+B88&lt;44592,+#REF!+#REF!+N88,0)</f>
        <v>#REF!</v>
      </c>
      <c r="CB88" s="19">
        <f>IF(+B88&gt;44592,+IF(+B88&lt;44620,+#REF!+#REF!+N88,0),0)</f>
        <v>0</v>
      </c>
      <c r="CC88" s="19"/>
      <c r="CD88" s="19"/>
      <c r="CE88" s="19"/>
      <c r="CF88" s="19"/>
      <c r="CG88" s="19"/>
      <c r="CH88" s="19"/>
      <c r="CI88" s="19"/>
      <c r="CJ88" s="19"/>
      <c r="CK88" s="19"/>
      <c r="CL88" s="19"/>
    </row>
    <row r="89" spans="1:90" x14ac:dyDescent="0.25">
      <c r="A89" s="3">
        <f t="shared" si="26"/>
        <v>17</v>
      </c>
      <c r="B89" s="5"/>
      <c r="C89" s="6"/>
      <c r="D89" s="8"/>
      <c r="E89" s="80"/>
      <c r="F89" s="79"/>
      <c r="G89" s="21" t="s">
        <v>28</v>
      </c>
      <c r="H89" s="23"/>
      <c r="I89" s="54">
        <f t="shared" si="21"/>
        <v>0</v>
      </c>
      <c r="J89" s="7"/>
      <c r="K89" s="54">
        <f t="shared" si="22"/>
        <v>0</v>
      </c>
      <c r="L89" s="33">
        <v>25</v>
      </c>
      <c r="M89" s="4">
        <f t="shared" si="23"/>
        <v>0</v>
      </c>
      <c r="N89" s="4">
        <f t="shared" si="24"/>
        <v>0</v>
      </c>
      <c r="O89" s="4">
        <f t="shared" si="25"/>
        <v>0</v>
      </c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7"/>
      <c r="BZ89" s="20"/>
      <c r="CA89" s="19" t="e">
        <f>IF(+B89&lt;44592,+#REF!+#REF!+N89,0)</f>
        <v>#REF!</v>
      </c>
      <c r="CB89" s="19">
        <f>IF(+B89&gt;44592,+IF(+B89&lt;44620,+#REF!+#REF!+N89,0),0)</f>
        <v>0</v>
      </c>
      <c r="CC89" s="19"/>
      <c r="CD89" s="19"/>
      <c r="CE89" s="19"/>
      <c r="CF89" s="19"/>
      <c r="CG89" s="19"/>
      <c r="CH89" s="19"/>
      <c r="CI89" s="19"/>
      <c r="CJ89" s="19"/>
      <c r="CK89" s="19"/>
      <c r="CL89" s="19"/>
    </row>
    <row r="90" spans="1:90" x14ac:dyDescent="0.25">
      <c r="A90" s="3">
        <f t="shared" si="26"/>
        <v>18</v>
      </c>
      <c r="B90" s="5"/>
      <c r="C90" s="6"/>
      <c r="D90" s="8"/>
      <c r="E90" s="80"/>
      <c r="F90" s="79"/>
      <c r="G90" s="21" t="s">
        <v>28</v>
      </c>
      <c r="H90" s="23"/>
      <c r="I90" s="54">
        <f t="shared" si="21"/>
        <v>0</v>
      </c>
      <c r="J90" s="7"/>
      <c r="K90" s="54">
        <f t="shared" si="22"/>
        <v>0</v>
      </c>
      <c r="L90" s="33">
        <v>25</v>
      </c>
      <c r="M90" s="4">
        <f t="shared" si="23"/>
        <v>0</v>
      </c>
      <c r="N90" s="4">
        <f t="shared" si="24"/>
        <v>0</v>
      </c>
      <c r="O90" s="4">
        <f t="shared" si="25"/>
        <v>0</v>
      </c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7"/>
      <c r="BZ90" s="20"/>
      <c r="CA90" s="19" t="e">
        <f>IF(+B90&lt;44592,+#REF!+#REF!+N90,0)</f>
        <v>#REF!</v>
      </c>
      <c r="CB90" s="19">
        <f>IF(+B90&gt;44592,+IF(+B90&lt;44620,+#REF!+#REF!+N90,0),0)</f>
        <v>0</v>
      </c>
      <c r="CC90" s="19"/>
      <c r="CD90" s="19"/>
      <c r="CE90" s="19"/>
      <c r="CF90" s="19"/>
      <c r="CG90" s="19"/>
      <c r="CH90" s="19"/>
      <c r="CI90" s="19"/>
      <c r="CJ90" s="19"/>
      <c r="CK90" s="19"/>
      <c r="CL90" s="19"/>
    </row>
    <row r="91" spans="1:90" x14ac:dyDescent="0.25">
      <c r="A91" s="3">
        <f t="shared" si="26"/>
        <v>19</v>
      </c>
      <c r="B91" s="5"/>
      <c r="C91" s="6"/>
      <c r="D91" s="8"/>
      <c r="E91" s="80"/>
      <c r="F91" s="79"/>
      <c r="G91" s="21" t="s">
        <v>28</v>
      </c>
      <c r="H91" s="23"/>
      <c r="I91" s="54">
        <f t="shared" si="21"/>
        <v>0</v>
      </c>
      <c r="J91" s="7"/>
      <c r="K91" s="54">
        <f t="shared" si="22"/>
        <v>0</v>
      </c>
      <c r="L91" s="33">
        <v>25</v>
      </c>
      <c r="M91" s="4">
        <f t="shared" si="23"/>
        <v>0</v>
      </c>
      <c r="N91" s="4">
        <f t="shared" si="24"/>
        <v>0</v>
      </c>
      <c r="O91" s="4">
        <f t="shared" si="25"/>
        <v>0</v>
      </c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7"/>
      <c r="BZ91" s="20"/>
      <c r="CA91" s="19" t="e">
        <f>IF(+B91&lt;44592,+#REF!+#REF!+N91,0)</f>
        <v>#REF!</v>
      </c>
      <c r="CB91" s="19">
        <f>IF(+B91&gt;44592,+IF(+B91&lt;44620,+#REF!+#REF!+N91,0),0)</f>
        <v>0</v>
      </c>
      <c r="CC91" s="19"/>
      <c r="CD91" s="19"/>
      <c r="CE91" s="19"/>
      <c r="CF91" s="19"/>
      <c r="CG91" s="19"/>
      <c r="CH91" s="19"/>
      <c r="CI91" s="19"/>
      <c r="CJ91" s="19"/>
      <c r="CK91" s="19"/>
      <c r="CL91" s="19"/>
    </row>
    <row r="92" spans="1:90" x14ac:dyDescent="0.25">
      <c r="A92" s="3">
        <f t="shared" si="26"/>
        <v>20</v>
      </c>
      <c r="B92" s="5"/>
      <c r="C92" s="6"/>
      <c r="D92" s="8"/>
      <c r="E92" s="80"/>
      <c r="F92" s="79"/>
      <c r="G92" s="21" t="s">
        <v>28</v>
      </c>
      <c r="H92" s="23"/>
      <c r="I92" s="54">
        <f t="shared" si="21"/>
        <v>0</v>
      </c>
      <c r="J92" s="7"/>
      <c r="K92" s="54">
        <f t="shared" si="22"/>
        <v>0</v>
      </c>
      <c r="L92" s="33">
        <v>25</v>
      </c>
      <c r="M92" s="4">
        <f t="shared" si="23"/>
        <v>0</v>
      </c>
      <c r="N92" s="4">
        <f t="shared" si="24"/>
        <v>0</v>
      </c>
      <c r="O92" s="4">
        <f t="shared" si="25"/>
        <v>0</v>
      </c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7"/>
      <c r="BZ92" s="20"/>
      <c r="CA92" s="19" t="e">
        <f>IF(+B92&lt;44592,+#REF!+#REF!+N92,0)</f>
        <v>#REF!</v>
      </c>
      <c r="CB92" s="19">
        <f>IF(+B92&gt;44592,+IF(+B92&lt;44620,+#REF!+#REF!+N92,0),0)</f>
        <v>0</v>
      </c>
      <c r="CC92" s="19"/>
      <c r="CD92" s="19"/>
      <c r="CE92" s="19"/>
      <c r="CF92" s="19"/>
      <c r="CG92" s="19"/>
      <c r="CH92" s="19"/>
      <c r="CI92" s="19"/>
      <c r="CJ92" s="19"/>
      <c r="CK92" s="19"/>
      <c r="CL92" s="19"/>
    </row>
    <row r="93" spans="1:90" x14ac:dyDescent="0.25">
      <c r="A93" s="3">
        <f t="shared" si="26"/>
        <v>21</v>
      </c>
      <c r="B93" s="5"/>
      <c r="C93" s="6"/>
      <c r="D93" s="8"/>
      <c r="E93" s="80"/>
      <c r="F93" s="79"/>
      <c r="G93" s="21" t="s">
        <v>28</v>
      </c>
      <c r="H93" s="23"/>
      <c r="I93" s="54">
        <f t="shared" si="21"/>
        <v>0</v>
      </c>
      <c r="J93" s="7"/>
      <c r="K93" s="54">
        <f t="shared" si="22"/>
        <v>0</v>
      </c>
      <c r="L93" s="33">
        <v>25</v>
      </c>
      <c r="M93" s="4">
        <f t="shared" si="23"/>
        <v>0</v>
      </c>
      <c r="N93" s="4">
        <f t="shared" si="24"/>
        <v>0</v>
      </c>
      <c r="O93" s="4">
        <f t="shared" si="25"/>
        <v>0</v>
      </c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7"/>
      <c r="BZ93" s="17"/>
      <c r="CA93" s="19" t="e">
        <f>IF(+B93&lt;44592,+#REF!+#REF!+N93,0)</f>
        <v>#REF!</v>
      </c>
      <c r="CB93" s="19">
        <f>IF(+B93&gt;44592,+IF(+B93&lt;44620,+#REF!+#REF!+N93,0),0)</f>
        <v>0</v>
      </c>
      <c r="CC93" s="19"/>
      <c r="CD93" s="19"/>
      <c r="CE93" s="19"/>
      <c r="CF93" s="19"/>
      <c r="CG93" s="19"/>
      <c r="CH93" s="19"/>
      <c r="CI93" s="19"/>
      <c r="CJ93" s="19"/>
      <c r="CK93" s="19"/>
      <c r="CL93" s="19"/>
    </row>
    <row r="94" spans="1:90" x14ac:dyDescent="0.25">
      <c r="A94" s="3">
        <f t="shared" si="26"/>
        <v>22</v>
      </c>
      <c r="B94" s="5"/>
      <c r="C94" s="6"/>
      <c r="D94" s="8"/>
      <c r="E94" s="80"/>
      <c r="F94" s="79"/>
      <c r="G94" s="21" t="s">
        <v>28</v>
      </c>
      <c r="H94" s="23"/>
      <c r="I94" s="54">
        <f t="shared" si="21"/>
        <v>0</v>
      </c>
      <c r="J94" s="7"/>
      <c r="K94" s="54">
        <f t="shared" si="22"/>
        <v>0</v>
      </c>
      <c r="L94" s="33">
        <v>25</v>
      </c>
      <c r="M94" s="4">
        <f t="shared" si="23"/>
        <v>0</v>
      </c>
      <c r="N94" s="4">
        <f t="shared" si="24"/>
        <v>0</v>
      </c>
      <c r="O94" s="4">
        <f t="shared" si="25"/>
        <v>0</v>
      </c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  <c r="BY94" s="17"/>
      <c r="BZ94" s="17"/>
      <c r="CA94" s="19" t="e">
        <f>IF(+B94&lt;44592,+#REF!+#REF!+N94,0)</f>
        <v>#REF!</v>
      </c>
      <c r="CB94" s="19">
        <f>IF(+B94&gt;44592,+IF(+B94&lt;44620,+#REF!+#REF!+N94,0),0)</f>
        <v>0</v>
      </c>
      <c r="CC94" s="19"/>
      <c r="CD94" s="19"/>
      <c r="CE94" s="19"/>
      <c r="CF94" s="19"/>
      <c r="CG94" s="19"/>
      <c r="CH94" s="19"/>
      <c r="CI94" s="19"/>
      <c r="CJ94" s="19"/>
      <c r="CK94" s="19"/>
      <c r="CL94" s="19"/>
    </row>
    <row r="95" spans="1:90" x14ac:dyDescent="0.25">
      <c r="A95" s="3">
        <f t="shared" si="26"/>
        <v>23</v>
      </c>
      <c r="B95" s="5"/>
      <c r="C95" s="6"/>
      <c r="D95" s="8"/>
      <c r="E95" s="80"/>
      <c r="F95" s="79"/>
      <c r="G95" s="21" t="s">
        <v>28</v>
      </c>
      <c r="H95" s="23"/>
      <c r="I95" s="54">
        <f t="shared" si="21"/>
        <v>0</v>
      </c>
      <c r="J95" s="7"/>
      <c r="K95" s="54">
        <f t="shared" si="22"/>
        <v>0</v>
      </c>
      <c r="L95" s="33">
        <v>25</v>
      </c>
      <c r="M95" s="4">
        <f t="shared" si="23"/>
        <v>0</v>
      </c>
      <c r="N95" s="4">
        <f t="shared" si="24"/>
        <v>0</v>
      </c>
      <c r="O95" s="4">
        <f t="shared" si="25"/>
        <v>0</v>
      </c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  <c r="BY95" s="17"/>
      <c r="BZ95" s="17"/>
      <c r="CA95" s="19" t="e">
        <f>IF(+B95&lt;44592,+#REF!+#REF!+N95,0)</f>
        <v>#REF!</v>
      </c>
      <c r="CB95" s="19">
        <f>IF(+B95&gt;44592,+IF(+B95&lt;44620,+#REF!+#REF!+N95,0),0)</f>
        <v>0</v>
      </c>
      <c r="CC95" s="19"/>
      <c r="CD95" s="19"/>
      <c r="CE95" s="19"/>
      <c r="CF95" s="19"/>
      <c r="CG95" s="19"/>
      <c r="CH95" s="19"/>
      <c r="CI95" s="19"/>
      <c r="CJ95" s="19"/>
      <c r="CK95" s="19"/>
      <c r="CL95" s="19"/>
    </row>
    <row r="96" spans="1:90" x14ac:dyDescent="0.25">
      <c r="A96" s="3">
        <f t="shared" si="26"/>
        <v>24</v>
      </c>
      <c r="B96" s="5"/>
      <c r="C96" s="6"/>
      <c r="D96" s="8"/>
      <c r="E96" s="80"/>
      <c r="F96" s="79"/>
      <c r="G96" s="21" t="s">
        <v>28</v>
      </c>
      <c r="H96" s="23"/>
      <c r="I96" s="54">
        <f t="shared" si="21"/>
        <v>0</v>
      </c>
      <c r="J96" s="7"/>
      <c r="K96" s="54">
        <f t="shared" si="22"/>
        <v>0</v>
      </c>
      <c r="L96" s="33">
        <v>25</v>
      </c>
      <c r="M96" s="4">
        <f t="shared" si="23"/>
        <v>0</v>
      </c>
      <c r="N96" s="4">
        <f t="shared" si="24"/>
        <v>0</v>
      </c>
      <c r="O96" s="4">
        <f t="shared" si="25"/>
        <v>0</v>
      </c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  <c r="BY96" s="17"/>
      <c r="BZ96" s="17"/>
      <c r="CA96" s="19" t="e">
        <f>IF(+B96&lt;44592,+#REF!+#REF!+N96,0)</f>
        <v>#REF!</v>
      </c>
      <c r="CB96" s="19">
        <f>IF(+B96&gt;44592,+IF(+B96&lt;44620,+#REF!+#REF!+N96,0),0)</f>
        <v>0</v>
      </c>
      <c r="CC96" s="19"/>
      <c r="CD96" s="19"/>
      <c r="CE96" s="19"/>
      <c r="CF96" s="19"/>
      <c r="CG96" s="19"/>
      <c r="CH96" s="19"/>
      <c r="CI96" s="19"/>
      <c r="CJ96" s="19"/>
      <c r="CK96" s="19"/>
      <c r="CL96" s="19"/>
    </row>
    <row r="97" spans="1:92" x14ac:dyDescent="0.25">
      <c r="A97" s="3">
        <f t="shared" si="26"/>
        <v>25</v>
      </c>
      <c r="B97" s="5"/>
      <c r="C97" s="6"/>
      <c r="D97" s="8"/>
      <c r="E97" s="80"/>
      <c r="F97" s="79"/>
      <c r="G97" s="21" t="s">
        <v>28</v>
      </c>
      <c r="H97" s="23"/>
      <c r="I97" s="54">
        <f t="shared" si="21"/>
        <v>0</v>
      </c>
      <c r="J97" s="7"/>
      <c r="K97" s="54">
        <f t="shared" si="22"/>
        <v>0</v>
      </c>
      <c r="L97" s="33">
        <v>25</v>
      </c>
      <c r="M97" s="4">
        <f t="shared" si="23"/>
        <v>0</v>
      </c>
      <c r="N97" s="4">
        <f t="shared" si="24"/>
        <v>0</v>
      </c>
      <c r="O97" s="4">
        <f t="shared" si="25"/>
        <v>0</v>
      </c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  <c r="BY97" s="17"/>
      <c r="BZ97" s="17"/>
      <c r="CA97" s="17"/>
      <c r="CB97" s="17"/>
      <c r="CC97" s="17"/>
      <c r="CD97" s="17"/>
      <c r="CE97" s="17"/>
    </row>
    <row r="98" spans="1:92" ht="4.5" customHeight="1" x14ac:dyDescent="0.25">
      <c r="A98" s="89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1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  <c r="BY98" s="17"/>
      <c r="BZ98" s="17"/>
      <c r="CA98" s="17"/>
      <c r="CB98" s="17"/>
      <c r="CC98" s="17"/>
      <c r="CD98" s="17"/>
      <c r="CE98" s="17"/>
    </row>
    <row r="99" spans="1:92" s="88" customFormat="1" x14ac:dyDescent="0.25">
      <c r="A99" s="3" t="s">
        <v>102</v>
      </c>
      <c r="B99" s="3" t="s">
        <v>102</v>
      </c>
      <c r="C99" s="3" t="s">
        <v>102</v>
      </c>
      <c r="D99" s="3" t="s">
        <v>102</v>
      </c>
      <c r="E99" s="3" t="s">
        <v>102</v>
      </c>
      <c r="F99" s="3" t="s">
        <v>102</v>
      </c>
      <c r="G99" s="3" t="s">
        <v>102</v>
      </c>
      <c r="H99" s="3" t="s">
        <v>102</v>
      </c>
      <c r="I99" s="4">
        <f>SUM(I73:I97)</f>
        <v>0</v>
      </c>
      <c r="J99" s="4">
        <f t="shared" ref="J99" si="27">SUM(J73:J97)</f>
        <v>0</v>
      </c>
      <c r="K99" s="4">
        <f t="shared" ref="K99" si="28">SUM(K73:K97)</f>
        <v>0</v>
      </c>
      <c r="L99" s="3" t="s">
        <v>102</v>
      </c>
      <c r="M99" s="4">
        <f t="shared" ref="M99" si="29">SUM(M73:M97)</f>
        <v>0</v>
      </c>
      <c r="N99" s="4">
        <f t="shared" ref="N99" si="30">SUM(N73:N97)</f>
        <v>0</v>
      </c>
      <c r="O99" s="4">
        <f t="shared" ref="O99" si="31">SUM(O73:O97)</f>
        <v>0</v>
      </c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84"/>
      <c r="AM99" s="84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85"/>
      <c r="BP99" s="85"/>
      <c r="BQ99" s="85"/>
      <c r="BR99" s="85"/>
      <c r="BS99" s="85"/>
      <c r="BT99" s="85"/>
      <c r="BU99" s="85"/>
      <c r="BV99" s="85"/>
      <c r="BW99" s="85"/>
      <c r="BX99" s="85"/>
      <c r="BY99" s="86"/>
      <c r="BZ99" s="86"/>
      <c r="CA99" s="86"/>
      <c r="CB99" s="86"/>
      <c r="CC99" s="86"/>
      <c r="CD99" s="86"/>
      <c r="CE99" s="86"/>
      <c r="CF99" s="87"/>
      <c r="CG99" s="87"/>
      <c r="CH99" s="87"/>
      <c r="CI99" s="87"/>
      <c r="CJ99" s="87"/>
      <c r="CK99" s="87"/>
      <c r="CL99" s="87"/>
      <c r="CM99" s="87"/>
      <c r="CN99" s="87"/>
    </row>
    <row r="100" spans="1:92" x14ac:dyDescent="0.25">
      <c r="A100" s="1" t="s">
        <v>7</v>
      </c>
      <c r="C100" s="28" t="str">
        <f>+C67</f>
        <v>TVRTKA XY D.O.O.</v>
      </c>
      <c r="D100" s="92"/>
      <c r="E100" s="92"/>
      <c r="F100" s="92"/>
      <c r="G100" s="92"/>
      <c r="H100" s="93"/>
      <c r="I100" s="93"/>
      <c r="J100" s="93"/>
      <c r="K100" s="27"/>
      <c r="L100" s="32"/>
    </row>
    <row r="101" spans="1:92" x14ac:dyDescent="0.25">
      <c r="A101" s="1" t="s">
        <v>9</v>
      </c>
      <c r="C101" s="30" t="str">
        <f>+C68</f>
        <v>91184883380</v>
      </c>
      <c r="D101" s="94"/>
      <c r="E101" s="95"/>
      <c r="F101" s="95"/>
      <c r="G101" s="28" t="str">
        <f>+G68</f>
        <v>KARLOVAC, VINIČKI PUT 20</v>
      </c>
      <c r="H101" s="92"/>
      <c r="I101" s="92"/>
      <c r="J101" s="92"/>
      <c r="K101" s="27"/>
      <c r="L101" s="32"/>
    </row>
    <row r="103" spans="1:92" ht="18.75" x14ac:dyDescent="0.25">
      <c r="A103" s="47" t="s">
        <v>99</v>
      </c>
      <c r="B103" s="47"/>
      <c r="C103" s="47"/>
      <c r="D103" s="47"/>
      <c r="E103" s="47"/>
      <c r="F103" s="47"/>
      <c r="G103" s="47"/>
      <c r="H103" s="47"/>
      <c r="I103" s="47"/>
      <c r="J103" s="47"/>
      <c r="K103" s="48" t="s">
        <v>100</v>
      </c>
      <c r="L103" s="51">
        <v>44652</v>
      </c>
      <c r="M103" s="49" t="s">
        <v>101</v>
      </c>
      <c r="N103" s="51">
        <v>44681</v>
      </c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</row>
    <row r="104" spans="1:92" ht="18" x14ac:dyDescent="0.25">
      <c r="A104" s="25" t="s">
        <v>0</v>
      </c>
      <c r="B104" s="25" t="s">
        <v>6</v>
      </c>
      <c r="C104" s="25" t="s">
        <v>1</v>
      </c>
      <c r="D104" s="26" t="s">
        <v>24</v>
      </c>
      <c r="E104" s="26" t="s">
        <v>106</v>
      </c>
      <c r="F104" s="26" t="s">
        <v>107</v>
      </c>
      <c r="G104" s="81" t="s">
        <v>25</v>
      </c>
      <c r="H104" s="26" t="s">
        <v>31</v>
      </c>
      <c r="I104" s="26" t="s">
        <v>41</v>
      </c>
      <c r="J104" s="26" t="s">
        <v>2</v>
      </c>
      <c r="K104" s="26" t="s">
        <v>42</v>
      </c>
      <c r="L104" s="82" t="s">
        <v>43</v>
      </c>
      <c r="M104" s="26" t="s">
        <v>3</v>
      </c>
      <c r="N104" s="26" t="s">
        <v>4</v>
      </c>
      <c r="O104" s="26" t="s">
        <v>5</v>
      </c>
      <c r="P104" s="52"/>
      <c r="Q104" s="83" t="s">
        <v>111</v>
      </c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2"/>
      <c r="AN104" s="12"/>
      <c r="AO104" s="12" t="s">
        <v>25</v>
      </c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3"/>
      <c r="BZ104" s="13"/>
      <c r="CA104" s="14" t="s">
        <v>12</v>
      </c>
      <c r="CB104" s="15" t="s">
        <v>13</v>
      </c>
      <c r="CC104" s="15" t="s">
        <v>14</v>
      </c>
      <c r="CD104" s="15" t="s">
        <v>15</v>
      </c>
      <c r="CE104" s="15" t="s">
        <v>16</v>
      </c>
      <c r="CF104" s="15" t="s">
        <v>17</v>
      </c>
      <c r="CG104" s="15" t="s">
        <v>18</v>
      </c>
      <c r="CH104" s="15" t="s">
        <v>19</v>
      </c>
      <c r="CI104" s="15" t="s">
        <v>20</v>
      </c>
      <c r="CJ104" s="15" t="s">
        <v>21</v>
      </c>
      <c r="CK104" s="15" t="s">
        <v>22</v>
      </c>
      <c r="CL104" s="15" t="s">
        <v>23</v>
      </c>
    </row>
    <row r="106" spans="1:92" x14ac:dyDescent="0.25">
      <c r="A106" s="3">
        <v>1</v>
      </c>
      <c r="B106" s="5"/>
      <c r="C106" s="6"/>
      <c r="D106" s="8"/>
      <c r="E106" s="80"/>
      <c r="F106" s="79"/>
      <c r="G106" s="21" t="s">
        <v>28</v>
      </c>
      <c r="H106" s="23"/>
      <c r="I106" s="54">
        <f>+H106*D106</f>
        <v>0</v>
      </c>
      <c r="J106" s="7"/>
      <c r="K106" s="54">
        <f>+I106-J106</f>
        <v>0</v>
      </c>
      <c r="L106" s="33">
        <v>25</v>
      </c>
      <c r="M106" s="4">
        <f>IF(+L106=5,+K106*L106/100,0)</f>
        <v>0</v>
      </c>
      <c r="N106" s="4">
        <f>+IF(+L106=13,+K106*L106/100,0)</f>
        <v>0</v>
      </c>
      <c r="O106" s="4">
        <f>+IF(+L106=25,+K106*L106/100,0)</f>
        <v>0</v>
      </c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  <c r="AE106" s="53"/>
      <c r="AF106" s="53"/>
      <c r="AG106" s="53"/>
      <c r="AH106" s="53"/>
      <c r="AI106" s="53"/>
      <c r="AJ106" s="53"/>
      <c r="AK106" s="53"/>
      <c r="AL106" s="53"/>
      <c r="AM106" s="53"/>
      <c r="AN106" s="16"/>
      <c r="AO106" s="24" t="s">
        <v>28</v>
      </c>
      <c r="AP106" s="16"/>
      <c r="AQ106" s="31">
        <v>5</v>
      </c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  <c r="BY106" s="17">
        <v>1</v>
      </c>
      <c r="BZ106" s="18">
        <v>44592</v>
      </c>
      <c r="CA106" s="19" t="e">
        <f>IF(+B106&lt;44592,+#REF!+#REF!+N106,0)</f>
        <v>#REF!</v>
      </c>
      <c r="CB106" s="19" t="b">
        <f>IF(+B106&gt;44592,+IF(+B106&lt;44620,+#REF!+#REF!+N106,0))</f>
        <v>0</v>
      </c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</row>
    <row r="107" spans="1:92" x14ac:dyDescent="0.25">
      <c r="A107" s="3">
        <f>+A106+1</f>
        <v>2</v>
      </c>
      <c r="B107" s="5"/>
      <c r="C107" s="6"/>
      <c r="D107" s="8"/>
      <c r="E107" s="80"/>
      <c r="F107" s="79"/>
      <c r="G107" s="21" t="s">
        <v>28</v>
      </c>
      <c r="H107" s="23"/>
      <c r="I107" s="54">
        <f t="shared" ref="I107:I130" si="32">+H107*D107</f>
        <v>0</v>
      </c>
      <c r="J107" s="7"/>
      <c r="K107" s="54">
        <f t="shared" ref="K107:K130" si="33">+I107-J107</f>
        <v>0</v>
      </c>
      <c r="L107" s="33">
        <v>25</v>
      </c>
      <c r="M107" s="4">
        <f t="shared" ref="M107:M130" si="34">IF(+L107=5,+K107*L107/100,0)</f>
        <v>0</v>
      </c>
      <c r="N107" s="4">
        <f t="shared" ref="N107:N130" si="35">+IF(+L107=13,+K107*L107/100,0)</f>
        <v>0</v>
      </c>
      <c r="O107" s="4">
        <f t="shared" ref="O107:O130" si="36">+IF(+L107=25,+K107*L107/100,0)</f>
        <v>0</v>
      </c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  <c r="AL107" s="53"/>
      <c r="AM107" s="53"/>
      <c r="AN107" s="16"/>
      <c r="AO107" s="24" t="s">
        <v>29</v>
      </c>
      <c r="AP107" s="16"/>
      <c r="AQ107" s="31">
        <v>13</v>
      </c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  <c r="BY107" s="17">
        <v>2</v>
      </c>
      <c r="BZ107" s="18">
        <v>44620</v>
      </c>
      <c r="CA107" s="19" t="e">
        <f>IF(+B107&lt;44592,+#REF!+#REF!+N107,0)</f>
        <v>#REF!</v>
      </c>
      <c r="CB107" s="19">
        <f>IF(+B107&gt;44592,+IF(+B107&lt;44620,+#REF!+#REF!+N107,0),0)</f>
        <v>0</v>
      </c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</row>
    <row r="108" spans="1:92" x14ac:dyDescent="0.25">
      <c r="A108" s="3">
        <f t="shared" ref="A108:A130" si="37">+A107+1</f>
        <v>3</v>
      </c>
      <c r="B108" s="5"/>
      <c r="C108" s="6"/>
      <c r="D108" s="8"/>
      <c r="E108" s="80"/>
      <c r="F108" s="79"/>
      <c r="G108" s="21" t="s">
        <v>28</v>
      </c>
      <c r="H108" s="23"/>
      <c r="I108" s="54">
        <f t="shared" si="32"/>
        <v>0</v>
      </c>
      <c r="J108" s="7"/>
      <c r="K108" s="54">
        <f t="shared" si="33"/>
        <v>0</v>
      </c>
      <c r="L108" s="33">
        <v>25</v>
      </c>
      <c r="M108" s="4">
        <f t="shared" si="34"/>
        <v>0</v>
      </c>
      <c r="N108" s="4">
        <f t="shared" si="35"/>
        <v>0</v>
      </c>
      <c r="O108" s="4">
        <f t="shared" si="36"/>
        <v>0</v>
      </c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  <c r="AK108" s="53"/>
      <c r="AL108" s="53"/>
      <c r="AM108" s="53"/>
      <c r="AN108" s="16"/>
      <c r="AO108" s="24" t="s">
        <v>27</v>
      </c>
      <c r="AP108" s="16"/>
      <c r="AQ108" s="31">
        <v>25</v>
      </c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  <c r="BY108" s="17">
        <v>3</v>
      </c>
      <c r="BZ108" s="18">
        <v>44651</v>
      </c>
      <c r="CA108" s="19" t="e">
        <f>IF(+B108&lt;44592,+#REF!+#REF!+N108,0)</f>
        <v>#REF!</v>
      </c>
      <c r="CB108" s="19">
        <f>IF(+B108&gt;44592,+IF(+B108&lt;44620,+#REF!+#REF!+N108,0),0)</f>
        <v>0</v>
      </c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</row>
    <row r="109" spans="1:92" x14ac:dyDescent="0.25">
      <c r="A109" s="3">
        <f t="shared" si="37"/>
        <v>4</v>
      </c>
      <c r="B109" s="5"/>
      <c r="C109" s="6"/>
      <c r="D109" s="8"/>
      <c r="E109" s="80"/>
      <c r="F109" s="79"/>
      <c r="G109" s="21" t="s">
        <v>28</v>
      </c>
      <c r="H109" s="23"/>
      <c r="I109" s="54">
        <f t="shared" si="32"/>
        <v>0</v>
      </c>
      <c r="J109" s="7"/>
      <c r="K109" s="54">
        <f t="shared" si="33"/>
        <v>0</v>
      </c>
      <c r="L109" s="33">
        <v>25</v>
      </c>
      <c r="M109" s="4">
        <f t="shared" si="34"/>
        <v>0</v>
      </c>
      <c r="N109" s="4">
        <f t="shared" si="35"/>
        <v>0</v>
      </c>
      <c r="O109" s="4">
        <f t="shared" si="36"/>
        <v>0</v>
      </c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/>
      <c r="AJ109" s="53"/>
      <c r="AK109" s="53"/>
      <c r="AL109" s="53"/>
      <c r="AM109" s="53"/>
      <c r="AN109" s="16"/>
      <c r="AO109" s="24" t="s">
        <v>30</v>
      </c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  <c r="BY109" s="17">
        <v>4</v>
      </c>
      <c r="BZ109" s="18">
        <v>44681</v>
      </c>
      <c r="CA109" s="19" t="e">
        <f>IF(+B109&lt;44592,+#REF!+#REF!+N109,0)</f>
        <v>#REF!</v>
      </c>
      <c r="CB109" s="19">
        <f>IF(+B109&gt;44592,+IF(+B109&lt;44620,+#REF!+#REF!+N109,0),0)</f>
        <v>0</v>
      </c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</row>
    <row r="110" spans="1:92" x14ac:dyDescent="0.25">
      <c r="A110" s="3">
        <f t="shared" si="37"/>
        <v>5</v>
      </c>
      <c r="B110" s="5"/>
      <c r="C110" s="6"/>
      <c r="D110" s="8"/>
      <c r="E110" s="80"/>
      <c r="F110" s="79"/>
      <c r="G110" s="21" t="s">
        <v>28</v>
      </c>
      <c r="H110" s="23"/>
      <c r="I110" s="54">
        <f t="shared" si="32"/>
        <v>0</v>
      </c>
      <c r="J110" s="7"/>
      <c r="K110" s="54">
        <f t="shared" si="33"/>
        <v>0</v>
      </c>
      <c r="L110" s="33">
        <v>25</v>
      </c>
      <c r="M110" s="4">
        <f t="shared" si="34"/>
        <v>0</v>
      </c>
      <c r="N110" s="4">
        <f t="shared" si="35"/>
        <v>0</v>
      </c>
      <c r="O110" s="4">
        <f t="shared" si="36"/>
        <v>0</v>
      </c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  <c r="AE110" s="53"/>
      <c r="AF110" s="53"/>
      <c r="AG110" s="53"/>
      <c r="AH110" s="53"/>
      <c r="AI110" s="53"/>
      <c r="AJ110" s="53"/>
      <c r="AK110" s="53"/>
      <c r="AL110" s="53"/>
      <c r="AM110" s="53"/>
      <c r="AN110" s="16"/>
      <c r="AO110" s="24" t="s">
        <v>32</v>
      </c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  <c r="BY110" s="17">
        <v>5</v>
      </c>
      <c r="BZ110" s="18">
        <v>44712</v>
      </c>
      <c r="CA110" s="19" t="e">
        <f>IF(+B110&lt;44592,+#REF!+#REF!+N110,0)</f>
        <v>#REF!</v>
      </c>
      <c r="CB110" s="19">
        <f>IF(+B110&gt;44592,+IF(+B110&lt;44620,+#REF!+#REF!+N110,0),0)</f>
        <v>0</v>
      </c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</row>
    <row r="111" spans="1:92" x14ac:dyDescent="0.25">
      <c r="A111" s="3">
        <f t="shared" si="37"/>
        <v>6</v>
      </c>
      <c r="B111" s="5"/>
      <c r="C111" s="6"/>
      <c r="D111" s="8"/>
      <c r="E111" s="80"/>
      <c r="F111" s="79"/>
      <c r="G111" s="21" t="s">
        <v>28</v>
      </c>
      <c r="H111" s="23"/>
      <c r="I111" s="54">
        <f t="shared" si="32"/>
        <v>0</v>
      </c>
      <c r="J111" s="7"/>
      <c r="K111" s="54">
        <f t="shared" si="33"/>
        <v>0</v>
      </c>
      <c r="L111" s="33">
        <v>25</v>
      </c>
      <c r="M111" s="4">
        <f t="shared" si="34"/>
        <v>0</v>
      </c>
      <c r="N111" s="4">
        <f t="shared" si="35"/>
        <v>0</v>
      </c>
      <c r="O111" s="4">
        <f t="shared" si="36"/>
        <v>0</v>
      </c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  <c r="AE111" s="53"/>
      <c r="AF111" s="53"/>
      <c r="AG111" s="53"/>
      <c r="AH111" s="53"/>
      <c r="AI111" s="53"/>
      <c r="AJ111" s="53"/>
      <c r="AK111" s="53"/>
      <c r="AL111" s="53"/>
      <c r="AM111" s="53"/>
      <c r="AN111" s="16"/>
      <c r="AO111" s="24" t="s">
        <v>33</v>
      </c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  <c r="BY111" s="17">
        <v>6</v>
      </c>
      <c r="BZ111" s="18">
        <v>44742</v>
      </c>
      <c r="CA111" s="19" t="e">
        <f>IF(+B111&lt;44592,+#REF!+#REF!+N111,0)</f>
        <v>#REF!</v>
      </c>
      <c r="CB111" s="19">
        <f>IF(+B111&gt;44592,+IF(+B111&lt;44620,+#REF!+#REF!+N111,0),0)</f>
        <v>0</v>
      </c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</row>
    <row r="112" spans="1:92" x14ac:dyDescent="0.25">
      <c r="A112" s="3">
        <f t="shared" si="37"/>
        <v>7</v>
      </c>
      <c r="B112" s="5"/>
      <c r="C112" s="6"/>
      <c r="D112" s="8"/>
      <c r="E112" s="80"/>
      <c r="F112" s="79"/>
      <c r="G112" s="21" t="s">
        <v>28</v>
      </c>
      <c r="H112" s="23"/>
      <c r="I112" s="54">
        <f t="shared" si="32"/>
        <v>0</v>
      </c>
      <c r="J112" s="7"/>
      <c r="K112" s="54">
        <f t="shared" si="33"/>
        <v>0</v>
      </c>
      <c r="L112" s="33">
        <v>25</v>
      </c>
      <c r="M112" s="4">
        <f t="shared" si="34"/>
        <v>0</v>
      </c>
      <c r="N112" s="4">
        <f t="shared" si="35"/>
        <v>0</v>
      </c>
      <c r="O112" s="4">
        <f t="shared" si="36"/>
        <v>0</v>
      </c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  <c r="AG112" s="53"/>
      <c r="AH112" s="53"/>
      <c r="AI112" s="53"/>
      <c r="AJ112" s="53"/>
      <c r="AK112" s="53"/>
      <c r="AL112" s="53"/>
      <c r="AM112" s="53"/>
      <c r="AN112" s="16"/>
      <c r="AO112" s="24" t="s">
        <v>34</v>
      </c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  <c r="BY112" s="17">
        <v>7</v>
      </c>
      <c r="BZ112" s="18">
        <v>44773</v>
      </c>
      <c r="CA112" s="19" t="e">
        <f>IF(+B112&lt;44592,+#REF!+#REF!+N112,0)</f>
        <v>#REF!</v>
      </c>
      <c r="CB112" s="19">
        <f>IF(+B112&gt;44592,+IF(+B112&lt;44620,+#REF!+#REF!+N112,0),0)</f>
        <v>0</v>
      </c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</row>
    <row r="113" spans="1:90" x14ac:dyDescent="0.25">
      <c r="A113" s="3">
        <f t="shared" si="37"/>
        <v>8</v>
      </c>
      <c r="B113" s="5"/>
      <c r="C113" s="6"/>
      <c r="D113" s="8"/>
      <c r="E113" s="80"/>
      <c r="F113" s="79"/>
      <c r="G113" s="21" t="s">
        <v>28</v>
      </c>
      <c r="H113" s="23"/>
      <c r="I113" s="54">
        <f t="shared" si="32"/>
        <v>0</v>
      </c>
      <c r="J113" s="7"/>
      <c r="K113" s="54">
        <f t="shared" si="33"/>
        <v>0</v>
      </c>
      <c r="L113" s="33">
        <v>25</v>
      </c>
      <c r="M113" s="4">
        <f t="shared" si="34"/>
        <v>0</v>
      </c>
      <c r="N113" s="4">
        <f t="shared" si="35"/>
        <v>0</v>
      </c>
      <c r="O113" s="4">
        <f t="shared" si="36"/>
        <v>0</v>
      </c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  <c r="AG113" s="53"/>
      <c r="AH113" s="53"/>
      <c r="AI113" s="53"/>
      <c r="AJ113" s="53"/>
      <c r="AK113" s="53"/>
      <c r="AL113" s="53"/>
      <c r="AM113" s="53"/>
      <c r="AN113" s="16"/>
      <c r="AO113" s="24" t="s">
        <v>35</v>
      </c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  <c r="BY113" s="17">
        <v>8</v>
      </c>
      <c r="BZ113" s="18">
        <v>44804</v>
      </c>
      <c r="CA113" s="19" t="e">
        <f>IF(+B113&lt;44592,+#REF!+#REF!+N113,0)</f>
        <v>#REF!</v>
      </c>
      <c r="CB113" s="19">
        <f>IF(+B113&gt;44592,+IF(+B113&lt;44620,+#REF!+#REF!+N113,0),0)</f>
        <v>0</v>
      </c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</row>
    <row r="114" spans="1:90" x14ac:dyDescent="0.25">
      <c r="A114" s="3">
        <f t="shared" si="37"/>
        <v>9</v>
      </c>
      <c r="B114" s="5"/>
      <c r="C114" s="6"/>
      <c r="D114" s="8"/>
      <c r="E114" s="80"/>
      <c r="F114" s="79"/>
      <c r="G114" s="21" t="s">
        <v>28</v>
      </c>
      <c r="H114" s="23"/>
      <c r="I114" s="54">
        <f t="shared" si="32"/>
        <v>0</v>
      </c>
      <c r="J114" s="7"/>
      <c r="K114" s="54">
        <f t="shared" si="33"/>
        <v>0</v>
      </c>
      <c r="L114" s="33">
        <v>25</v>
      </c>
      <c r="M114" s="4">
        <f t="shared" si="34"/>
        <v>0</v>
      </c>
      <c r="N114" s="4">
        <f t="shared" si="35"/>
        <v>0</v>
      </c>
      <c r="O114" s="4">
        <f t="shared" si="36"/>
        <v>0</v>
      </c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  <c r="AI114" s="53"/>
      <c r="AJ114" s="53"/>
      <c r="AK114" s="53"/>
      <c r="AL114" s="53"/>
      <c r="AM114" s="53"/>
      <c r="AN114" s="16"/>
      <c r="AO114" s="24" t="s">
        <v>36</v>
      </c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  <c r="BY114" s="17">
        <v>9</v>
      </c>
      <c r="BZ114" s="18">
        <v>44834</v>
      </c>
      <c r="CA114" s="19" t="e">
        <f>IF(+B114&lt;44592,+#REF!+#REF!+N114,0)</f>
        <v>#REF!</v>
      </c>
      <c r="CB114" s="19">
        <f>IF(+B114&gt;44592,+IF(+B114&lt;44620,+#REF!+#REF!+N114,0),0)</f>
        <v>0</v>
      </c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</row>
    <row r="115" spans="1:90" x14ac:dyDescent="0.25">
      <c r="A115" s="3">
        <f t="shared" si="37"/>
        <v>10</v>
      </c>
      <c r="B115" s="5"/>
      <c r="C115" s="6"/>
      <c r="D115" s="8"/>
      <c r="E115" s="80"/>
      <c r="F115" s="79"/>
      <c r="G115" s="21" t="s">
        <v>28</v>
      </c>
      <c r="H115" s="23"/>
      <c r="I115" s="54">
        <f t="shared" si="32"/>
        <v>0</v>
      </c>
      <c r="J115" s="7"/>
      <c r="K115" s="54">
        <f t="shared" si="33"/>
        <v>0</v>
      </c>
      <c r="L115" s="33">
        <v>25</v>
      </c>
      <c r="M115" s="4">
        <f t="shared" si="34"/>
        <v>0</v>
      </c>
      <c r="N115" s="4">
        <f t="shared" si="35"/>
        <v>0</v>
      </c>
      <c r="O115" s="4">
        <f t="shared" si="36"/>
        <v>0</v>
      </c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53"/>
      <c r="AG115" s="53"/>
      <c r="AH115" s="53"/>
      <c r="AI115" s="53"/>
      <c r="AJ115" s="53"/>
      <c r="AK115" s="53"/>
      <c r="AL115" s="53"/>
      <c r="AM115" s="53"/>
      <c r="AN115" s="16"/>
      <c r="AO115" s="24" t="s">
        <v>37</v>
      </c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  <c r="BY115" s="17">
        <v>10</v>
      </c>
      <c r="BZ115" s="18">
        <v>44865</v>
      </c>
      <c r="CA115" s="19" t="e">
        <f>IF(+B115&lt;44592,+#REF!+#REF!+N115,0)</f>
        <v>#REF!</v>
      </c>
      <c r="CB115" s="19">
        <f>IF(+B115&gt;44592,+IF(+B115&lt;44620,+#REF!+#REF!+N115,0),0)</f>
        <v>0</v>
      </c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</row>
    <row r="116" spans="1:90" x14ac:dyDescent="0.25">
      <c r="A116" s="3">
        <f t="shared" si="37"/>
        <v>11</v>
      </c>
      <c r="B116" s="5"/>
      <c r="C116" s="6"/>
      <c r="D116" s="8"/>
      <c r="E116" s="80"/>
      <c r="F116" s="79"/>
      <c r="G116" s="21" t="s">
        <v>28</v>
      </c>
      <c r="H116" s="23"/>
      <c r="I116" s="54">
        <f t="shared" si="32"/>
        <v>0</v>
      </c>
      <c r="J116" s="7"/>
      <c r="K116" s="54">
        <f t="shared" si="33"/>
        <v>0</v>
      </c>
      <c r="L116" s="33">
        <v>25</v>
      </c>
      <c r="M116" s="4">
        <f t="shared" si="34"/>
        <v>0</v>
      </c>
      <c r="N116" s="4">
        <f t="shared" si="35"/>
        <v>0</v>
      </c>
      <c r="O116" s="4">
        <f t="shared" si="36"/>
        <v>0</v>
      </c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  <c r="AE116" s="53"/>
      <c r="AF116" s="53"/>
      <c r="AG116" s="53"/>
      <c r="AH116" s="53"/>
      <c r="AI116" s="53"/>
      <c r="AJ116" s="53"/>
      <c r="AK116" s="53"/>
      <c r="AL116" s="53"/>
      <c r="AM116" s="53"/>
      <c r="AN116" s="16"/>
      <c r="AO116" s="24" t="s">
        <v>38</v>
      </c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  <c r="BY116" s="17">
        <v>11</v>
      </c>
      <c r="BZ116" s="18">
        <v>44895</v>
      </c>
      <c r="CA116" s="19" t="e">
        <f>IF(+B116&lt;44592,+#REF!+#REF!+N116,0)</f>
        <v>#REF!</v>
      </c>
      <c r="CB116" s="19">
        <f>IF(+B116&gt;44592,+IF(+B116&lt;44620,+#REF!+#REF!+N116,0),0)</f>
        <v>0</v>
      </c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</row>
    <row r="117" spans="1:90" x14ac:dyDescent="0.25">
      <c r="A117" s="3">
        <f t="shared" si="37"/>
        <v>12</v>
      </c>
      <c r="B117" s="5"/>
      <c r="C117" s="6"/>
      <c r="D117" s="8"/>
      <c r="E117" s="80"/>
      <c r="F117" s="79"/>
      <c r="G117" s="21" t="s">
        <v>28</v>
      </c>
      <c r="H117" s="23"/>
      <c r="I117" s="54">
        <f t="shared" si="32"/>
        <v>0</v>
      </c>
      <c r="J117" s="7"/>
      <c r="K117" s="54">
        <f t="shared" si="33"/>
        <v>0</v>
      </c>
      <c r="L117" s="33">
        <v>25</v>
      </c>
      <c r="M117" s="4">
        <f t="shared" si="34"/>
        <v>0</v>
      </c>
      <c r="N117" s="4">
        <f t="shared" si="35"/>
        <v>0</v>
      </c>
      <c r="O117" s="4">
        <f t="shared" si="36"/>
        <v>0</v>
      </c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  <c r="AE117" s="53"/>
      <c r="AF117" s="53"/>
      <c r="AG117" s="53"/>
      <c r="AH117" s="53"/>
      <c r="AI117" s="53"/>
      <c r="AJ117" s="53"/>
      <c r="AK117" s="53"/>
      <c r="AL117" s="53"/>
      <c r="AM117" s="53"/>
      <c r="AN117" s="16"/>
      <c r="AO117" s="24" t="s">
        <v>39</v>
      </c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  <c r="BY117" s="17">
        <v>12</v>
      </c>
      <c r="BZ117" s="18">
        <v>44926</v>
      </c>
      <c r="CA117" s="19" t="e">
        <f>IF(+B117&lt;44592,+#REF!+#REF!+N117,0)</f>
        <v>#REF!</v>
      </c>
      <c r="CB117" s="19">
        <f>IF(+B117&gt;44592,+IF(+B117&lt;44620,+#REF!+#REF!+N117,0),0)</f>
        <v>0</v>
      </c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</row>
    <row r="118" spans="1:90" x14ac:dyDescent="0.25">
      <c r="A118" s="3">
        <f t="shared" si="37"/>
        <v>13</v>
      </c>
      <c r="B118" s="5"/>
      <c r="C118" s="6"/>
      <c r="D118" s="8"/>
      <c r="E118" s="80"/>
      <c r="F118" s="79"/>
      <c r="G118" s="21" t="s">
        <v>28</v>
      </c>
      <c r="H118" s="23"/>
      <c r="I118" s="54">
        <f t="shared" si="32"/>
        <v>0</v>
      </c>
      <c r="J118" s="7"/>
      <c r="K118" s="54">
        <f t="shared" si="33"/>
        <v>0</v>
      </c>
      <c r="L118" s="33">
        <v>25</v>
      </c>
      <c r="M118" s="4">
        <f t="shared" si="34"/>
        <v>0</v>
      </c>
      <c r="N118" s="4">
        <f t="shared" si="35"/>
        <v>0</v>
      </c>
      <c r="O118" s="4">
        <f t="shared" si="36"/>
        <v>0</v>
      </c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  <c r="AE118" s="53"/>
      <c r="AF118" s="53"/>
      <c r="AG118" s="53"/>
      <c r="AH118" s="53"/>
      <c r="AI118" s="53"/>
      <c r="AJ118" s="53"/>
      <c r="AK118" s="53"/>
      <c r="AL118" s="53"/>
      <c r="AM118" s="53"/>
      <c r="AN118" s="16"/>
      <c r="AO118" s="24" t="s">
        <v>40</v>
      </c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  <c r="BY118" s="17"/>
      <c r="BZ118" s="20"/>
      <c r="CA118" s="19" t="e">
        <f>IF(+B118&lt;44592,+#REF!+#REF!+N118,0)</f>
        <v>#REF!</v>
      </c>
      <c r="CB118" s="19">
        <f>IF(+B118&gt;44592,+IF(+B118&lt;44620,+#REF!+#REF!+N118,0),0)</f>
        <v>0</v>
      </c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</row>
    <row r="119" spans="1:90" x14ac:dyDescent="0.25">
      <c r="A119" s="3">
        <f t="shared" si="37"/>
        <v>14</v>
      </c>
      <c r="B119" s="5"/>
      <c r="C119" s="6"/>
      <c r="D119" s="8"/>
      <c r="E119" s="80"/>
      <c r="F119" s="79"/>
      <c r="G119" s="21" t="s">
        <v>28</v>
      </c>
      <c r="H119" s="23"/>
      <c r="I119" s="54">
        <f t="shared" si="32"/>
        <v>0</v>
      </c>
      <c r="J119" s="7"/>
      <c r="K119" s="54">
        <f t="shared" si="33"/>
        <v>0</v>
      </c>
      <c r="L119" s="33">
        <v>25</v>
      </c>
      <c r="M119" s="4">
        <f t="shared" si="34"/>
        <v>0</v>
      </c>
      <c r="N119" s="4">
        <f t="shared" si="35"/>
        <v>0</v>
      </c>
      <c r="O119" s="4">
        <f t="shared" si="36"/>
        <v>0</v>
      </c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  <c r="AE119" s="53"/>
      <c r="AF119" s="53"/>
      <c r="AG119" s="53"/>
      <c r="AH119" s="53"/>
      <c r="AI119" s="53"/>
      <c r="AJ119" s="53"/>
      <c r="AK119" s="53"/>
      <c r="AL119" s="53"/>
      <c r="AM119" s="53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  <c r="BY119" s="17"/>
      <c r="BZ119" s="20"/>
      <c r="CA119" s="19" t="e">
        <f>IF(+B119&lt;44592,+#REF!+#REF!+N119,0)</f>
        <v>#REF!</v>
      </c>
      <c r="CB119" s="19">
        <f>IF(+B119&gt;44592,+IF(+B119&lt;44620,+#REF!+#REF!+N119,0),0)</f>
        <v>0</v>
      </c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</row>
    <row r="120" spans="1:90" x14ac:dyDescent="0.25">
      <c r="A120" s="3">
        <f t="shared" si="37"/>
        <v>15</v>
      </c>
      <c r="B120" s="5"/>
      <c r="C120" s="6"/>
      <c r="D120" s="8"/>
      <c r="E120" s="80"/>
      <c r="F120" s="79"/>
      <c r="G120" s="21" t="s">
        <v>28</v>
      </c>
      <c r="H120" s="23"/>
      <c r="I120" s="54">
        <f t="shared" si="32"/>
        <v>0</v>
      </c>
      <c r="J120" s="7"/>
      <c r="K120" s="54">
        <f t="shared" si="33"/>
        <v>0</v>
      </c>
      <c r="L120" s="33">
        <v>25</v>
      </c>
      <c r="M120" s="4">
        <f t="shared" si="34"/>
        <v>0</v>
      </c>
      <c r="N120" s="4">
        <f t="shared" si="35"/>
        <v>0</v>
      </c>
      <c r="O120" s="4">
        <f t="shared" si="36"/>
        <v>0</v>
      </c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  <c r="AE120" s="53"/>
      <c r="AF120" s="53"/>
      <c r="AG120" s="53"/>
      <c r="AH120" s="53"/>
      <c r="AI120" s="53"/>
      <c r="AJ120" s="53"/>
      <c r="AK120" s="53"/>
      <c r="AL120" s="53"/>
      <c r="AM120" s="53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  <c r="BY120" s="17"/>
      <c r="BZ120" s="20"/>
      <c r="CA120" s="19" t="e">
        <f>IF(+B120&lt;44592,+#REF!+#REF!+N120,0)</f>
        <v>#REF!</v>
      </c>
      <c r="CB120" s="19">
        <f>IF(+B120&gt;44592,+IF(+B120&lt;44620,+#REF!+#REF!+N120,0),0)</f>
        <v>0</v>
      </c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</row>
    <row r="121" spans="1:90" x14ac:dyDescent="0.25">
      <c r="A121" s="3">
        <f t="shared" si="37"/>
        <v>16</v>
      </c>
      <c r="B121" s="5"/>
      <c r="C121" s="6"/>
      <c r="D121" s="8"/>
      <c r="E121" s="80"/>
      <c r="F121" s="79"/>
      <c r="G121" s="21" t="s">
        <v>28</v>
      </c>
      <c r="H121" s="23"/>
      <c r="I121" s="54">
        <f t="shared" si="32"/>
        <v>0</v>
      </c>
      <c r="J121" s="7"/>
      <c r="K121" s="54">
        <f t="shared" si="33"/>
        <v>0</v>
      </c>
      <c r="L121" s="33">
        <v>25</v>
      </c>
      <c r="M121" s="4">
        <f t="shared" si="34"/>
        <v>0</v>
      </c>
      <c r="N121" s="4">
        <f t="shared" si="35"/>
        <v>0</v>
      </c>
      <c r="O121" s="4">
        <f t="shared" si="36"/>
        <v>0</v>
      </c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  <c r="AI121" s="53"/>
      <c r="AJ121" s="53"/>
      <c r="AK121" s="53"/>
      <c r="AL121" s="53"/>
      <c r="AM121" s="53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  <c r="BY121" s="17"/>
      <c r="BZ121" s="20"/>
      <c r="CA121" s="19" t="e">
        <f>IF(+B121&lt;44592,+#REF!+#REF!+N121,0)</f>
        <v>#REF!</v>
      </c>
      <c r="CB121" s="19">
        <f>IF(+B121&gt;44592,+IF(+B121&lt;44620,+#REF!+#REF!+N121,0),0)</f>
        <v>0</v>
      </c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</row>
    <row r="122" spans="1:90" x14ac:dyDescent="0.25">
      <c r="A122" s="3">
        <f t="shared" si="37"/>
        <v>17</v>
      </c>
      <c r="B122" s="5"/>
      <c r="C122" s="6"/>
      <c r="D122" s="8"/>
      <c r="E122" s="80"/>
      <c r="F122" s="79"/>
      <c r="G122" s="21" t="s">
        <v>28</v>
      </c>
      <c r="H122" s="23"/>
      <c r="I122" s="54">
        <f t="shared" si="32"/>
        <v>0</v>
      </c>
      <c r="J122" s="7"/>
      <c r="K122" s="54">
        <f t="shared" si="33"/>
        <v>0</v>
      </c>
      <c r="L122" s="33">
        <v>25</v>
      </c>
      <c r="M122" s="4">
        <f t="shared" si="34"/>
        <v>0</v>
      </c>
      <c r="N122" s="4">
        <f t="shared" si="35"/>
        <v>0</v>
      </c>
      <c r="O122" s="4">
        <f t="shared" si="36"/>
        <v>0</v>
      </c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  <c r="AE122" s="53"/>
      <c r="AF122" s="53"/>
      <c r="AG122" s="53"/>
      <c r="AH122" s="53"/>
      <c r="AI122" s="53"/>
      <c r="AJ122" s="53"/>
      <c r="AK122" s="53"/>
      <c r="AL122" s="53"/>
      <c r="AM122" s="53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  <c r="BY122" s="17"/>
      <c r="BZ122" s="20"/>
      <c r="CA122" s="19" t="e">
        <f>IF(+B122&lt;44592,+#REF!+#REF!+N122,0)</f>
        <v>#REF!</v>
      </c>
      <c r="CB122" s="19">
        <f>IF(+B122&gt;44592,+IF(+B122&lt;44620,+#REF!+#REF!+N122,0),0)</f>
        <v>0</v>
      </c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</row>
    <row r="123" spans="1:90" x14ac:dyDescent="0.25">
      <c r="A123" s="3">
        <f t="shared" si="37"/>
        <v>18</v>
      </c>
      <c r="B123" s="5"/>
      <c r="C123" s="6"/>
      <c r="D123" s="8"/>
      <c r="E123" s="80"/>
      <c r="F123" s="79"/>
      <c r="G123" s="21" t="s">
        <v>28</v>
      </c>
      <c r="H123" s="23"/>
      <c r="I123" s="54">
        <f t="shared" si="32"/>
        <v>0</v>
      </c>
      <c r="J123" s="7"/>
      <c r="K123" s="54">
        <f t="shared" si="33"/>
        <v>0</v>
      </c>
      <c r="L123" s="33">
        <v>25</v>
      </c>
      <c r="M123" s="4">
        <f t="shared" si="34"/>
        <v>0</v>
      </c>
      <c r="N123" s="4">
        <f t="shared" si="35"/>
        <v>0</v>
      </c>
      <c r="O123" s="4">
        <f t="shared" si="36"/>
        <v>0</v>
      </c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  <c r="AG123" s="53"/>
      <c r="AH123" s="53"/>
      <c r="AI123" s="53"/>
      <c r="AJ123" s="53"/>
      <c r="AK123" s="53"/>
      <c r="AL123" s="53"/>
      <c r="AM123" s="53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  <c r="BY123" s="17"/>
      <c r="BZ123" s="20"/>
      <c r="CA123" s="19" t="e">
        <f>IF(+B123&lt;44592,+#REF!+#REF!+N123,0)</f>
        <v>#REF!</v>
      </c>
      <c r="CB123" s="19">
        <f>IF(+B123&gt;44592,+IF(+B123&lt;44620,+#REF!+#REF!+N123,0),0)</f>
        <v>0</v>
      </c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</row>
    <row r="124" spans="1:90" x14ac:dyDescent="0.25">
      <c r="A124" s="3">
        <f t="shared" si="37"/>
        <v>19</v>
      </c>
      <c r="B124" s="5"/>
      <c r="C124" s="6"/>
      <c r="D124" s="8"/>
      <c r="E124" s="80"/>
      <c r="F124" s="79"/>
      <c r="G124" s="21" t="s">
        <v>28</v>
      </c>
      <c r="H124" s="23"/>
      <c r="I124" s="54">
        <f t="shared" si="32"/>
        <v>0</v>
      </c>
      <c r="J124" s="7"/>
      <c r="K124" s="54">
        <f t="shared" si="33"/>
        <v>0</v>
      </c>
      <c r="L124" s="33">
        <v>25</v>
      </c>
      <c r="M124" s="4">
        <f t="shared" si="34"/>
        <v>0</v>
      </c>
      <c r="N124" s="4">
        <f t="shared" si="35"/>
        <v>0</v>
      </c>
      <c r="O124" s="4">
        <f t="shared" si="36"/>
        <v>0</v>
      </c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  <c r="AE124" s="53"/>
      <c r="AF124" s="53"/>
      <c r="AG124" s="53"/>
      <c r="AH124" s="53"/>
      <c r="AI124" s="53"/>
      <c r="AJ124" s="53"/>
      <c r="AK124" s="53"/>
      <c r="AL124" s="53"/>
      <c r="AM124" s="53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  <c r="BY124" s="17"/>
      <c r="BZ124" s="20"/>
      <c r="CA124" s="19" t="e">
        <f>IF(+B124&lt;44592,+#REF!+#REF!+N124,0)</f>
        <v>#REF!</v>
      </c>
      <c r="CB124" s="19">
        <f>IF(+B124&gt;44592,+IF(+B124&lt;44620,+#REF!+#REF!+N124,0),0)</f>
        <v>0</v>
      </c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</row>
    <row r="125" spans="1:90" x14ac:dyDescent="0.25">
      <c r="A125" s="3">
        <f t="shared" si="37"/>
        <v>20</v>
      </c>
      <c r="B125" s="5"/>
      <c r="C125" s="6"/>
      <c r="D125" s="8"/>
      <c r="E125" s="80"/>
      <c r="F125" s="79"/>
      <c r="G125" s="21" t="s">
        <v>28</v>
      </c>
      <c r="H125" s="23"/>
      <c r="I125" s="54">
        <f t="shared" si="32"/>
        <v>0</v>
      </c>
      <c r="J125" s="7"/>
      <c r="K125" s="54">
        <f t="shared" si="33"/>
        <v>0</v>
      </c>
      <c r="L125" s="33">
        <v>25</v>
      </c>
      <c r="M125" s="4">
        <f t="shared" si="34"/>
        <v>0</v>
      </c>
      <c r="N125" s="4">
        <f t="shared" si="35"/>
        <v>0</v>
      </c>
      <c r="O125" s="4">
        <f t="shared" si="36"/>
        <v>0</v>
      </c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  <c r="AE125" s="53"/>
      <c r="AF125" s="53"/>
      <c r="AG125" s="53"/>
      <c r="AH125" s="53"/>
      <c r="AI125" s="53"/>
      <c r="AJ125" s="53"/>
      <c r="AK125" s="53"/>
      <c r="AL125" s="53"/>
      <c r="AM125" s="53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  <c r="BY125" s="17"/>
      <c r="BZ125" s="20"/>
      <c r="CA125" s="19" t="e">
        <f>IF(+B125&lt;44592,+#REF!+#REF!+N125,0)</f>
        <v>#REF!</v>
      </c>
      <c r="CB125" s="19">
        <f>IF(+B125&gt;44592,+IF(+B125&lt;44620,+#REF!+#REF!+N125,0),0)</f>
        <v>0</v>
      </c>
      <c r="CC125" s="19"/>
      <c r="CD125" s="19"/>
      <c r="CE125" s="19"/>
      <c r="CF125" s="19"/>
      <c r="CG125" s="19"/>
      <c r="CH125" s="19"/>
      <c r="CI125" s="19"/>
      <c r="CJ125" s="19"/>
      <c r="CK125" s="19"/>
      <c r="CL125" s="19"/>
    </row>
    <row r="126" spans="1:90" x14ac:dyDescent="0.25">
      <c r="A126" s="3">
        <f t="shared" si="37"/>
        <v>21</v>
      </c>
      <c r="B126" s="5"/>
      <c r="C126" s="6"/>
      <c r="D126" s="8"/>
      <c r="E126" s="80"/>
      <c r="F126" s="79"/>
      <c r="G126" s="21" t="s">
        <v>28</v>
      </c>
      <c r="H126" s="23"/>
      <c r="I126" s="54">
        <f t="shared" si="32"/>
        <v>0</v>
      </c>
      <c r="J126" s="7"/>
      <c r="K126" s="54">
        <f t="shared" si="33"/>
        <v>0</v>
      </c>
      <c r="L126" s="33">
        <v>25</v>
      </c>
      <c r="M126" s="4">
        <f t="shared" si="34"/>
        <v>0</v>
      </c>
      <c r="N126" s="4">
        <f t="shared" si="35"/>
        <v>0</v>
      </c>
      <c r="O126" s="4">
        <f t="shared" si="36"/>
        <v>0</v>
      </c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  <c r="AE126" s="53"/>
      <c r="AF126" s="53"/>
      <c r="AG126" s="53"/>
      <c r="AH126" s="53"/>
      <c r="AI126" s="53"/>
      <c r="AJ126" s="53"/>
      <c r="AK126" s="53"/>
      <c r="AL126" s="53"/>
      <c r="AM126" s="53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  <c r="BY126" s="17"/>
      <c r="BZ126" s="17"/>
      <c r="CA126" s="19" t="e">
        <f>IF(+B126&lt;44592,+#REF!+#REF!+N126,0)</f>
        <v>#REF!</v>
      </c>
      <c r="CB126" s="19">
        <f>IF(+B126&gt;44592,+IF(+B126&lt;44620,+#REF!+#REF!+N126,0),0)</f>
        <v>0</v>
      </c>
      <c r="CC126" s="19"/>
      <c r="CD126" s="19"/>
      <c r="CE126" s="19"/>
      <c r="CF126" s="19"/>
      <c r="CG126" s="19"/>
      <c r="CH126" s="19"/>
      <c r="CI126" s="19"/>
      <c r="CJ126" s="19"/>
      <c r="CK126" s="19"/>
      <c r="CL126" s="19"/>
    </row>
    <row r="127" spans="1:90" x14ac:dyDescent="0.25">
      <c r="A127" s="3">
        <f t="shared" si="37"/>
        <v>22</v>
      </c>
      <c r="B127" s="5"/>
      <c r="C127" s="6"/>
      <c r="D127" s="8"/>
      <c r="E127" s="80"/>
      <c r="F127" s="79"/>
      <c r="G127" s="21" t="s">
        <v>28</v>
      </c>
      <c r="H127" s="23"/>
      <c r="I127" s="54">
        <f t="shared" si="32"/>
        <v>0</v>
      </c>
      <c r="J127" s="7"/>
      <c r="K127" s="54">
        <f t="shared" si="33"/>
        <v>0</v>
      </c>
      <c r="L127" s="33">
        <v>25</v>
      </c>
      <c r="M127" s="4">
        <f t="shared" si="34"/>
        <v>0</v>
      </c>
      <c r="N127" s="4">
        <f t="shared" si="35"/>
        <v>0</v>
      </c>
      <c r="O127" s="4">
        <f t="shared" si="36"/>
        <v>0</v>
      </c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  <c r="AE127" s="53"/>
      <c r="AF127" s="53"/>
      <c r="AG127" s="53"/>
      <c r="AH127" s="53"/>
      <c r="AI127" s="53"/>
      <c r="AJ127" s="53"/>
      <c r="AK127" s="53"/>
      <c r="AL127" s="53"/>
      <c r="AM127" s="53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  <c r="BY127" s="17"/>
      <c r="BZ127" s="17"/>
      <c r="CA127" s="19" t="e">
        <f>IF(+B127&lt;44592,+#REF!+#REF!+N127,0)</f>
        <v>#REF!</v>
      </c>
      <c r="CB127" s="19">
        <f>IF(+B127&gt;44592,+IF(+B127&lt;44620,+#REF!+#REF!+N127,0),0)</f>
        <v>0</v>
      </c>
      <c r="CC127" s="19"/>
      <c r="CD127" s="19"/>
      <c r="CE127" s="19"/>
      <c r="CF127" s="19"/>
      <c r="CG127" s="19"/>
      <c r="CH127" s="19"/>
      <c r="CI127" s="19"/>
      <c r="CJ127" s="19"/>
      <c r="CK127" s="19"/>
      <c r="CL127" s="19"/>
    </row>
    <row r="128" spans="1:90" x14ac:dyDescent="0.25">
      <c r="A128" s="3">
        <f t="shared" si="37"/>
        <v>23</v>
      </c>
      <c r="B128" s="5"/>
      <c r="C128" s="6"/>
      <c r="D128" s="8"/>
      <c r="E128" s="80"/>
      <c r="F128" s="79"/>
      <c r="G128" s="21" t="s">
        <v>28</v>
      </c>
      <c r="H128" s="23"/>
      <c r="I128" s="54">
        <f t="shared" si="32"/>
        <v>0</v>
      </c>
      <c r="J128" s="7"/>
      <c r="K128" s="54">
        <f t="shared" si="33"/>
        <v>0</v>
      </c>
      <c r="L128" s="33">
        <v>25</v>
      </c>
      <c r="M128" s="4">
        <f t="shared" si="34"/>
        <v>0</v>
      </c>
      <c r="N128" s="4">
        <f t="shared" si="35"/>
        <v>0</v>
      </c>
      <c r="O128" s="4">
        <f t="shared" si="36"/>
        <v>0</v>
      </c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3"/>
      <c r="AH128" s="53"/>
      <c r="AI128" s="53"/>
      <c r="AJ128" s="53"/>
      <c r="AK128" s="53"/>
      <c r="AL128" s="53"/>
      <c r="AM128" s="53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  <c r="BY128" s="17"/>
      <c r="BZ128" s="17"/>
      <c r="CA128" s="19" t="e">
        <f>IF(+B128&lt;44592,+#REF!+#REF!+N128,0)</f>
        <v>#REF!</v>
      </c>
      <c r="CB128" s="19">
        <f>IF(+B128&gt;44592,+IF(+B128&lt;44620,+#REF!+#REF!+N128,0),0)</f>
        <v>0</v>
      </c>
      <c r="CC128" s="19"/>
      <c r="CD128" s="19"/>
      <c r="CE128" s="19"/>
      <c r="CF128" s="19"/>
      <c r="CG128" s="19"/>
      <c r="CH128" s="19"/>
      <c r="CI128" s="19"/>
      <c r="CJ128" s="19"/>
      <c r="CK128" s="19"/>
      <c r="CL128" s="19"/>
    </row>
    <row r="129" spans="1:92" x14ac:dyDescent="0.25">
      <c r="A129" s="3">
        <f t="shared" si="37"/>
        <v>24</v>
      </c>
      <c r="B129" s="5"/>
      <c r="C129" s="6"/>
      <c r="D129" s="8"/>
      <c r="E129" s="80"/>
      <c r="F129" s="79"/>
      <c r="G129" s="21" t="s">
        <v>28</v>
      </c>
      <c r="H129" s="23"/>
      <c r="I129" s="54">
        <f t="shared" si="32"/>
        <v>0</v>
      </c>
      <c r="J129" s="7"/>
      <c r="K129" s="54">
        <f t="shared" si="33"/>
        <v>0</v>
      </c>
      <c r="L129" s="33">
        <v>25</v>
      </c>
      <c r="M129" s="4">
        <f t="shared" si="34"/>
        <v>0</v>
      </c>
      <c r="N129" s="4">
        <f t="shared" si="35"/>
        <v>0</v>
      </c>
      <c r="O129" s="4">
        <f t="shared" si="36"/>
        <v>0</v>
      </c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  <c r="AE129" s="53"/>
      <c r="AF129" s="53"/>
      <c r="AG129" s="53"/>
      <c r="AH129" s="53"/>
      <c r="AI129" s="53"/>
      <c r="AJ129" s="53"/>
      <c r="AK129" s="53"/>
      <c r="AL129" s="53"/>
      <c r="AM129" s="53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  <c r="BY129" s="17"/>
      <c r="BZ129" s="17"/>
      <c r="CA129" s="19" t="e">
        <f>IF(+B129&lt;44592,+#REF!+#REF!+N129,0)</f>
        <v>#REF!</v>
      </c>
      <c r="CB129" s="19">
        <f>IF(+B129&gt;44592,+IF(+B129&lt;44620,+#REF!+#REF!+N129,0),0)</f>
        <v>0</v>
      </c>
      <c r="CC129" s="19"/>
      <c r="CD129" s="19"/>
      <c r="CE129" s="19"/>
      <c r="CF129" s="19"/>
      <c r="CG129" s="19"/>
      <c r="CH129" s="19"/>
      <c r="CI129" s="19"/>
      <c r="CJ129" s="19"/>
      <c r="CK129" s="19"/>
      <c r="CL129" s="19"/>
    </row>
    <row r="130" spans="1:92" x14ac:dyDescent="0.25">
      <c r="A130" s="3">
        <f t="shared" si="37"/>
        <v>25</v>
      </c>
      <c r="B130" s="5"/>
      <c r="C130" s="6"/>
      <c r="D130" s="8"/>
      <c r="E130" s="80"/>
      <c r="F130" s="79"/>
      <c r="G130" s="21" t="s">
        <v>28</v>
      </c>
      <c r="H130" s="23"/>
      <c r="I130" s="54">
        <f t="shared" si="32"/>
        <v>0</v>
      </c>
      <c r="J130" s="7"/>
      <c r="K130" s="54">
        <f t="shared" si="33"/>
        <v>0</v>
      </c>
      <c r="L130" s="33">
        <v>25</v>
      </c>
      <c r="M130" s="4">
        <f t="shared" si="34"/>
        <v>0</v>
      </c>
      <c r="N130" s="4">
        <f t="shared" si="35"/>
        <v>0</v>
      </c>
      <c r="O130" s="4">
        <f t="shared" si="36"/>
        <v>0</v>
      </c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  <c r="AE130" s="53"/>
      <c r="AF130" s="53"/>
      <c r="AG130" s="53"/>
      <c r="AH130" s="53"/>
      <c r="AI130" s="53"/>
      <c r="AJ130" s="53"/>
      <c r="AK130" s="53"/>
      <c r="AL130" s="53"/>
      <c r="AM130" s="53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  <c r="BY130" s="17"/>
      <c r="BZ130" s="17"/>
      <c r="CA130" s="17"/>
      <c r="CB130" s="17"/>
      <c r="CC130" s="17"/>
      <c r="CD130" s="17"/>
      <c r="CE130" s="17"/>
    </row>
    <row r="131" spans="1:92" ht="4.5" customHeight="1" x14ac:dyDescent="0.25">
      <c r="A131" s="89"/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1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  <c r="AE131" s="53"/>
      <c r="AF131" s="53"/>
      <c r="AG131" s="53"/>
      <c r="AH131" s="53"/>
      <c r="AI131" s="53"/>
      <c r="AJ131" s="53"/>
      <c r="AK131" s="53"/>
      <c r="AL131" s="53"/>
      <c r="AM131" s="53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  <c r="BY131" s="17"/>
      <c r="BZ131" s="17"/>
      <c r="CA131" s="17"/>
      <c r="CB131" s="17"/>
      <c r="CC131" s="17"/>
      <c r="CD131" s="17"/>
      <c r="CE131" s="17"/>
    </row>
    <row r="132" spans="1:92" s="88" customFormat="1" x14ac:dyDescent="0.25">
      <c r="A132" s="3" t="s">
        <v>102</v>
      </c>
      <c r="B132" s="3" t="s">
        <v>102</v>
      </c>
      <c r="C132" s="3" t="s">
        <v>102</v>
      </c>
      <c r="D132" s="3" t="s">
        <v>102</v>
      </c>
      <c r="E132" s="3" t="s">
        <v>102</v>
      </c>
      <c r="F132" s="3" t="s">
        <v>102</v>
      </c>
      <c r="G132" s="3" t="s">
        <v>102</v>
      </c>
      <c r="H132" s="3" t="s">
        <v>102</v>
      </c>
      <c r="I132" s="4">
        <f>SUM(I106:I130)</f>
        <v>0</v>
      </c>
      <c r="J132" s="4">
        <f t="shared" ref="J132" si="38">SUM(J106:J130)</f>
        <v>0</v>
      </c>
      <c r="K132" s="4">
        <f t="shared" ref="K132" si="39">SUM(K106:K130)</f>
        <v>0</v>
      </c>
      <c r="L132" s="3" t="s">
        <v>102</v>
      </c>
      <c r="M132" s="4">
        <f t="shared" ref="M132" si="40">SUM(M106:M130)</f>
        <v>0</v>
      </c>
      <c r="N132" s="4">
        <f t="shared" ref="N132" si="41">SUM(N106:N130)</f>
        <v>0</v>
      </c>
      <c r="O132" s="4">
        <f t="shared" ref="O132" si="42">SUM(O106:O130)</f>
        <v>0</v>
      </c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84"/>
      <c r="AM132" s="84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  <c r="BB132" s="85"/>
      <c r="BC132" s="85"/>
      <c r="BD132" s="85"/>
      <c r="BE132" s="85"/>
      <c r="BF132" s="85"/>
      <c r="BG132" s="85"/>
      <c r="BH132" s="85"/>
      <c r="BI132" s="85"/>
      <c r="BJ132" s="85"/>
      <c r="BK132" s="85"/>
      <c r="BL132" s="85"/>
      <c r="BM132" s="85"/>
      <c r="BN132" s="85"/>
      <c r="BO132" s="85"/>
      <c r="BP132" s="85"/>
      <c r="BQ132" s="85"/>
      <c r="BR132" s="85"/>
      <c r="BS132" s="85"/>
      <c r="BT132" s="85"/>
      <c r="BU132" s="85"/>
      <c r="BV132" s="85"/>
      <c r="BW132" s="85"/>
      <c r="BX132" s="85"/>
      <c r="BY132" s="86"/>
      <c r="BZ132" s="86"/>
      <c r="CA132" s="86"/>
      <c r="CB132" s="86"/>
      <c r="CC132" s="86"/>
      <c r="CD132" s="86"/>
      <c r="CE132" s="86"/>
      <c r="CF132" s="87"/>
      <c r="CG132" s="87"/>
      <c r="CH132" s="87"/>
      <c r="CI132" s="87"/>
      <c r="CJ132" s="87"/>
      <c r="CK132" s="87"/>
      <c r="CL132" s="87"/>
      <c r="CM132" s="87"/>
      <c r="CN132" s="87"/>
    </row>
    <row r="133" spans="1:92" x14ac:dyDescent="0.25">
      <c r="A133" s="1" t="s">
        <v>7</v>
      </c>
      <c r="C133" s="28" t="str">
        <f>+C100</f>
        <v>TVRTKA XY D.O.O.</v>
      </c>
      <c r="D133" s="92"/>
      <c r="E133" s="92"/>
      <c r="F133" s="92"/>
      <c r="G133" s="92"/>
      <c r="H133" s="93"/>
      <c r="I133" s="93"/>
      <c r="J133" s="93"/>
      <c r="K133" s="27"/>
      <c r="L133" s="32"/>
    </row>
    <row r="134" spans="1:92" x14ac:dyDescent="0.25">
      <c r="A134" s="1" t="s">
        <v>9</v>
      </c>
      <c r="C134" s="30" t="str">
        <f>+C101</f>
        <v>91184883380</v>
      </c>
      <c r="D134" s="94"/>
      <c r="E134" s="95"/>
      <c r="F134" s="95"/>
      <c r="G134" s="28" t="str">
        <f>+G101</f>
        <v>KARLOVAC, VINIČKI PUT 20</v>
      </c>
      <c r="H134" s="92"/>
      <c r="I134" s="92"/>
      <c r="J134" s="92"/>
      <c r="K134" s="27"/>
      <c r="L134" s="32"/>
    </row>
    <row r="136" spans="1:92" ht="18.75" x14ac:dyDescent="0.25">
      <c r="A136" s="47" t="s">
        <v>99</v>
      </c>
      <c r="B136" s="47"/>
      <c r="C136" s="47"/>
      <c r="D136" s="47"/>
      <c r="E136" s="47"/>
      <c r="F136" s="47"/>
      <c r="G136" s="47"/>
      <c r="H136" s="47"/>
      <c r="I136" s="47"/>
      <c r="J136" s="47"/>
      <c r="K136" s="48" t="s">
        <v>100</v>
      </c>
      <c r="L136" s="51">
        <v>44682</v>
      </c>
      <c r="M136" s="49" t="s">
        <v>101</v>
      </c>
      <c r="N136" s="51">
        <v>44712</v>
      </c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/>
      <c r="AL136" s="50"/>
      <c r="AM136" s="50"/>
    </row>
    <row r="137" spans="1:92" ht="18" x14ac:dyDescent="0.25">
      <c r="A137" s="25" t="s">
        <v>0</v>
      </c>
      <c r="B137" s="25" t="s">
        <v>6</v>
      </c>
      <c r="C137" s="25" t="s">
        <v>1</v>
      </c>
      <c r="D137" s="26" t="s">
        <v>24</v>
      </c>
      <c r="E137" s="26" t="s">
        <v>106</v>
      </c>
      <c r="F137" s="26" t="s">
        <v>107</v>
      </c>
      <c r="G137" s="81" t="s">
        <v>25</v>
      </c>
      <c r="H137" s="26" t="s">
        <v>31</v>
      </c>
      <c r="I137" s="26" t="s">
        <v>41</v>
      </c>
      <c r="J137" s="26" t="s">
        <v>2</v>
      </c>
      <c r="K137" s="26" t="s">
        <v>42</v>
      </c>
      <c r="L137" s="82" t="s">
        <v>43</v>
      </c>
      <c r="M137" s="26" t="s">
        <v>3</v>
      </c>
      <c r="N137" s="26" t="s">
        <v>4</v>
      </c>
      <c r="O137" s="26" t="s">
        <v>5</v>
      </c>
      <c r="P137" s="52"/>
      <c r="Q137" s="83" t="s">
        <v>111</v>
      </c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  <c r="AH137" s="52"/>
      <c r="AI137" s="52"/>
      <c r="AJ137" s="52"/>
      <c r="AK137" s="52"/>
      <c r="AL137" s="52"/>
      <c r="AM137" s="52"/>
      <c r="AN137" s="12"/>
      <c r="AO137" s="12" t="s">
        <v>25</v>
      </c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3"/>
      <c r="BZ137" s="13"/>
      <c r="CA137" s="14" t="s">
        <v>12</v>
      </c>
      <c r="CB137" s="15" t="s">
        <v>13</v>
      </c>
      <c r="CC137" s="15" t="s">
        <v>14</v>
      </c>
      <c r="CD137" s="15" t="s">
        <v>15</v>
      </c>
      <c r="CE137" s="15" t="s">
        <v>16</v>
      </c>
      <c r="CF137" s="15" t="s">
        <v>17</v>
      </c>
      <c r="CG137" s="15" t="s">
        <v>18</v>
      </c>
      <c r="CH137" s="15" t="s">
        <v>19</v>
      </c>
      <c r="CI137" s="15" t="s">
        <v>20</v>
      </c>
      <c r="CJ137" s="15" t="s">
        <v>21</v>
      </c>
      <c r="CK137" s="15" t="s">
        <v>22</v>
      </c>
      <c r="CL137" s="15" t="s">
        <v>23</v>
      </c>
    </row>
    <row r="139" spans="1:92" x14ac:dyDescent="0.25">
      <c r="A139" s="3">
        <v>1</v>
      </c>
      <c r="B139" s="5"/>
      <c r="C139" s="6"/>
      <c r="D139" s="8"/>
      <c r="E139" s="80"/>
      <c r="F139" s="79"/>
      <c r="G139" s="21" t="s">
        <v>28</v>
      </c>
      <c r="H139" s="23">
        <v>7.521719</v>
      </c>
      <c r="I139" s="54">
        <f>+H139*D139</f>
        <v>0</v>
      </c>
      <c r="J139" s="7"/>
      <c r="K139" s="54">
        <f>+I139-J139</f>
        <v>0</v>
      </c>
      <c r="L139" s="33">
        <v>25</v>
      </c>
      <c r="M139" s="4">
        <f>IF(+L139=5,+K139*L139/100,0)</f>
        <v>0</v>
      </c>
      <c r="N139" s="4">
        <f>+IF(+L139=13,+K139*L139/100,0)</f>
        <v>0</v>
      </c>
      <c r="O139" s="4">
        <f>+IF(+L139=25,+K139*L139/100,0)</f>
        <v>0</v>
      </c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  <c r="AE139" s="53"/>
      <c r="AF139" s="53"/>
      <c r="AG139" s="53"/>
      <c r="AH139" s="53"/>
      <c r="AI139" s="53"/>
      <c r="AJ139" s="53"/>
      <c r="AK139" s="53"/>
      <c r="AL139" s="53"/>
      <c r="AM139" s="53"/>
      <c r="AN139" s="16"/>
      <c r="AO139" s="24" t="s">
        <v>28</v>
      </c>
      <c r="AP139" s="16"/>
      <c r="AQ139" s="31">
        <v>5</v>
      </c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  <c r="BY139" s="17">
        <v>1</v>
      </c>
      <c r="BZ139" s="18">
        <v>44592</v>
      </c>
      <c r="CA139" s="19" t="e">
        <f>IF(+B139&lt;44592,+#REF!+#REF!+N139,0)</f>
        <v>#REF!</v>
      </c>
      <c r="CB139" s="19" t="b">
        <f>IF(+B139&gt;44592,+IF(+B139&lt;44620,+#REF!+#REF!+N139,0))</f>
        <v>0</v>
      </c>
      <c r="CC139" s="19"/>
      <c r="CD139" s="19"/>
      <c r="CE139" s="19"/>
      <c r="CF139" s="19"/>
      <c r="CG139" s="19"/>
      <c r="CH139" s="19"/>
      <c r="CI139" s="19"/>
      <c r="CJ139" s="19"/>
      <c r="CK139" s="19"/>
      <c r="CL139" s="19"/>
    </row>
    <row r="140" spans="1:92" x14ac:dyDescent="0.25">
      <c r="A140" s="3">
        <f>+A139+1</f>
        <v>2</v>
      </c>
      <c r="B140" s="5"/>
      <c r="C140" s="6"/>
      <c r="D140" s="8"/>
      <c r="E140" s="80"/>
      <c r="F140" s="79"/>
      <c r="G140" s="21" t="s">
        <v>28</v>
      </c>
      <c r="H140" s="23">
        <v>7.5125690000000001</v>
      </c>
      <c r="I140" s="54">
        <f t="shared" ref="I140:I163" si="43">+H140*D140</f>
        <v>0</v>
      </c>
      <c r="J140" s="7"/>
      <c r="K140" s="54">
        <f t="shared" ref="K140:K163" si="44">+I140-J140</f>
        <v>0</v>
      </c>
      <c r="L140" s="33">
        <v>25</v>
      </c>
      <c r="M140" s="4">
        <f t="shared" ref="M140:M163" si="45">IF(+L140=5,+K140*L140/100,0)</f>
        <v>0</v>
      </c>
      <c r="N140" s="4">
        <f t="shared" ref="N140:N163" si="46">+IF(+L140=13,+K140*L140/100,0)</f>
        <v>0</v>
      </c>
      <c r="O140" s="4">
        <f t="shared" ref="O140:O163" si="47">+IF(+L140=25,+K140*L140/100,0)</f>
        <v>0</v>
      </c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  <c r="AE140" s="53"/>
      <c r="AF140" s="53"/>
      <c r="AG140" s="53"/>
      <c r="AH140" s="53"/>
      <c r="AI140" s="53"/>
      <c r="AJ140" s="53"/>
      <c r="AK140" s="53"/>
      <c r="AL140" s="53"/>
      <c r="AM140" s="53"/>
      <c r="AN140" s="16"/>
      <c r="AO140" s="24" t="s">
        <v>29</v>
      </c>
      <c r="AP140" s="16"/>
      <c r="AQ140" s="31">
        <v>13</v>
      </c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  <c r="BY140" s="17">
        <v>2</v>
      </c>
      <c r="BZ140" s="18">
        <v>44620</v>
      </c>
      <c r="CA140" s="19" t="e">
        <f>IF(+B140&lt;44592,+#REF!+#REF!+N140,0)</f>
        <v>#REF!</v>
      </c>
      <c r="CB140" s="19">
        <f>IF(+B140&gt;44592,+IF(+B140&lt;44620,+#REF!+#REF!+N140,0),0)</f>
        <v>0</v>
      </c>
      <c r="CC140" s="19"/>
      <c r="CD140" s="19"/>
      <c r="CE140" s="19"/>
      <c r="CF140" s="19"/>
      <c r="CG140" s="19"/>
      <c r="CH140" s="19"/>
      <c r="CI140" s="19"/>
      <c r="CJ140" s="19"/>
      <c r="CK140" s="19"/>
      <c r="CL140" s="19"/>
    </row>
    <row r="141" spans="1:92" x14ac:dyDescent="0.25">
      <c r="A141" s="3">
        <f t="shared" ref="A141:A163" si="48">+A140+1</f>
        <v>3</v>
      </c>
      <c r="B141" s="5"/>
      <c r="C141" s="6"/>
      <c r="D141" s="8"/>
      <c r="E141" s="80"/>
      <c r="F141" s="79"/>
      <c r="G141" s="21" t="s">
        <v>28</v>
      </c>
      <c r="H141" s="23">
        <v>7.5741250000000004</v>
      </c>
      <c r="I141" s="54">
        <f t="shared" si="43"/>
        <v>0</v>
      </c>
      <c r="J141" s="7"/>
      <c r="K141" s="54">
        <f t="shared" si="44"/>
        <v>0</v>
      </c>
      <c r="L141" s="33">
        <v>25</v>
      </c>
      <c r="M141" s="4">
        <f t="shared" si="45"/>
        <v>0</v>
      </c>
      <c r="N141" s="4">
        <f t="shared" si="46"/>
        <v>0</v>
      </c>
      <c r="O141" s="4">
        <f t="shared" si="47"/>
        <v>0</v>
      </c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  <c r="AE141" s="53"/>
      <c r="AF141" s="53"/>
      <c r="AG141" s="53"/>
      <c r="AH141" s="53"/>
      <c r="AI141" s="53"/>
      <c r="AJ141" s="53"/>
      <c r="AK141" s="53"/>
      <c r="AL141" s="53"/>
      <c r="AM141" s="53"/>
      <c r="AN141" s="16"/>
      <c r="AO141" s="24" t="s">
        <v>27</v>
      </c>
      <c r="AP141" s="16"/>
      <c r="AQ141" s="31">
        <v>25</v>
      </c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  <c r="BY141" s="17">
        <v>3</v>
      </c>
      <c r="BZ141" s="18">
        <v>44651</v>
      </c>
      <c r="CA141" s="19" t="e">
        <f>IF(+B141&lt;44592,+#REF!+#REF!+N141,0)</f>
        <v>#REF!</v>
      </c>
      <c r="CB141" s="19">
        <f>IF(+B141&gt;44592,+IF(+B141&lt;44620,+#REF!+#REF!+N141,0),0)</f>
        <v>0</v>
      </c>
      <c r="CC141" s="19"/>
      <c r="CD141" s="19"/>
      <c r="CE141" s="19"/>
      <c r="CF141" s="19"/>
      <c r="CG141" s="19"/>
      <c r="CH141" s="19"/>
      <c r="CI141" s="19"/>
      <c r="CJ141" s="19"/>
      <c r="CK141" s="19"/>
      <c r="CL141" s="19"/>
    </row>
    <row r="142" spans="1:92" x14ac:dyDescent="0.25">
      <c r="A142" s="3">
        <f t="shared" si="48"/>
        <v>4</v>
      </c>
      <c r="B142" s="5"/>
      <c r="C142" s="6"/>
      <c r="D142" s="8"/>
      <c r="E142" s="80"/>
      <c r="F142" s="79"/>
      <c r="G142" s="21" t="s">
        <v>28</v>
      </c>
      <c r="H142" s="23"/>
      <c r="I142" s="54">
        <f t="shared" si="43"/>
        <v>0</v>
      </c>
      <c r="J142" s="7"/>
      <c r="K142" s="54">
        <f t="shared" si="44"/>
        <v>0</v>
      </c>
      <c r="L142" s="33">
        <v>25</v>
      </c>
      <c r="M142" s="4">
        <f t="shared" si="45"/>
        <v>0</v>
      </c>
      <c r="N142" s="4">
        <f t="shared" si="46"/>
        <v>0</v>
      </c>
      <c r="O142" s="4">
        <f t="shared" si="47"/>
        <v>0</v>
      </c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  <c r="AE142" s="53"/>
      <c r="AF142" s="53"/>
      <c r="AG142" s="53"/>
      <c r="AH142" s="53"/>
      <c r="AI142" s="53"/>
      <c r="AJ142" s="53"/>
      <c r="AK142" s="53"/>
      <c r="AL142" s="53"/>
      <c r="AM142" s="53"/>
      <c r="AN142" s="16"/>
      <c r="AO142" s="24" t="s">
        <v>30</v>
      </c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  <c r="BY142" s="17">
        <v>4</v>
      </c>
      <c r="BZ142" s="18">
        <v>44681</v>
      </c>
      <c r="CA142" s="19" t="e">
        <f>IF(+B142&lt;44592,+#REF!+#REF!+N142,0)</f>
        <v>#REF!</v>
      </c>
      <c r="CB142" s="19">
        <f>IF(+B142&gt;44592,+IF(+B142&lt;44620,+#REF!+#REF!+N142,0),0)</f>
        <v>0</v>
      </c>
      <c r="CC142" s="19"/>
      <c r="CD142" s="19"/>
      <c r="CE142" s="19"/>
      <c r="CF142" s="19"/>
      <c r="CG142" s="19"/>
      <c r="CH142" s="19"/>
      <c r="CI142" s="19"/>
      <c r="CJ142" s="19"/>
      <c r="CK142" s="19"/>
      <c r="CL142" s="19"/>
    </row>
    <row r="143" spans="1:92" x14ac:dyDescent="0.25">
      <c r="A143" s="3">
        <f t="shared" si="48"/>
        <v>5</v>
      </c>
      <c r="B143" s="5"/>
      <c r="C143" s="6"/>
      <c r="D143" s="8"/>
      <c r="E143" s="80"/>
      <c r="F143" s="79"/>
      <c r="G143" s="21" t="s">
        <v>28</v>
      </c>
      <c r="H143" s="23"/>
      <c r="I143" s="54">
        <f t="shared" si="43"/>
        <v>0</v>
      </c>
      <c r="J143" s="7"/>
      <c r="K143" s="54">
        <f t="shared" si="44"/>
        <v>0</v>
      </c>
      <c r="L143" s="33">
        <v>25</v>
      </c>
      <c r="M143" s="4">
        <f t="shared" si="45"/>
        <v>0</v>
      </c>
      <c r="N143" s="4">
        <f t="shared" si="46"/>
        <v>0</v>
      </c>
      <c r="O143" s="4">
        <f t="shared" si="47"/>
        <v>0</v>
      </c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  <c r="AE143" s="53"/>
      <c r="AF143" s="53"/>
      <c r="AG143" s="53"/>
      <c r="AH143" s="53"/>
      <c r="AI143" s="53"/>
      <c r="AJ143" s="53"/>
      <c r="AK143" s="53"/>
      <c r="AL143" s="53"/>
      <c r="AM143" s="53"/>
      <c r="AN143" s="16"/>
      <c r="AO143" s="24" t="s">
        <v>32</v>
      </c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  <c r="BY143" s="17">
        <v>5</v>
      </c>
      <c r="BZ143" s="18">
        <v>44712</v>
      </c>
      <c r="CA143" s="19" t="e">
        <f>IF(+B143&lt;44592,+#REF!+#REF!+N143,0)</f>
        <v>#REF!</v>
      </c>
      <c r="CB143" s="19">
        <f>IF(+B143&gt;44592,+IF(+B143&lt;44620,+#REF!+#REF!+N143,0),0)</f>
        <v>0</v>
      </c>
      <c r="CC143" s="19"/>
      <c r="CD143" s="19"/>
      <c r="CE143" s="19"/>
      <c r="CF143" s="19"/>
      <c r="CG143" s="19"/>
      <c r="CH143" s="19"/>
      <c r="CI143" s="19"/>
      <c r="CJ143" s="19"/>
      <c r="CK143" s="19"/>
      <c r="CL143" s="19"/>
    </row>
    <row r="144" spans="1:92" x14ac:dyDescent="0.25">
      <c r="A144" s="3">
        <f t="shared" si="48"/>
        <v>6</v>
      </c>
      <c r="B144" s="5"/>
      <c r="C144" s="6"/>
      <c r="D144" s="8"/>
      <c r="E144" s="80"/>
      <c r="F144" s="79"/>
      <c r="G144" s="21" t="s">
        <v>28</v>
      </c>
      <c r="H144" s="23"/>
      <c r="I144" s="54">
        <f t="shared" si="43"/>
        <v>0</v>
      </c>
      <c r="J144" s="7"/>
      <c r="K144" s="54">
        <f t="shared" si="44"/>
        <v>0</v>
      </c>
      <c r="L144" s="33">
        <v>25</v>
      </c>
      <c r="M144" s="4">
        <f t="shared" si="45"/>
        <v>0</v>
      </c>
      <c r="N144" s="4">
        <f t="shared" si="46"/>
        <v>0</v>
      </c>
      <c r="O144" s="4">
        <f t="shared" si="47"/>
        <v>0</v>
      </c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  <c r="AE144" s="53"/>
      <c r="AF144" s="53"/>
      <c r="AG144" s="53"/>
      <c r="AH144" s="53"/>
      <c r="AI144" s="53"/>
      <c r="AJ144" s="53"/>
      <c r="AK144" s="53"/>
      <c r="AL144" s="53"/>
      <c r="AM144" s="53"/>
      <c r="AN144" s="16"/>
      <c r="AO144" s="24" t="s">
        <v>33</v>
      </c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  <c r="BY144" s="17">
        <v>6</v>
      </c>
      <c r="BZ144" s="18">
        <v>44742</v>
      </c>
      <c r="CA144" s="19" t="e">
        <f>IF(+B144&lt;44592,+#REF!+#REF!+N144,0)</f>
        <v>#REF!</v>
      </c>
      <c r="CB144" s="19">
        <f>IF(+B144&gt;44592,+IF(+B144&lt;44620,+#REF!+#REF!+N144,0),0)</f>
        <v>0</v>
      </c>
      <c r="CC144" s="19"/>
      <c r="CD144" s="19"/>
      <c r="CE144" s="19"/>
      <c r="CF144" s="19"/>
      <c r="CG144" s="19"/>
      <c r="CH144" s="19"/>
      <c r="CI144" s="19"/>
      <c r="CJ144" s="19"/>
      <c r="CK144" s="19"/>
      <c r="CL144" s="19"/>
    </row>
    <row r="145" spans="1:90" x14ac:dyDescent="0.25">
      <c r="A145" s="3">
        <f t="shared" si="48"/>
        <v>7</v>
      </c>
      <c r="B145" s="5"/>
      <c r="C145" s="6"/>
      <c r="D145" s="8"/>
      <c r="E145" s="80"/>
      <c r="F145" s="79"/>
      <c r="G145" s="21" t="s">
        <v>28</v>
      </c>
      <c r="H145" s="23"/>
      <c r="I145" s="54">
        <f t="shared" si="43"/>
        <v>0</v>
      </c>
      <c r="J145" s="7"/>
      <c r="K145" s="54">
        <f t="shared" si="44"/>
        <v>0</v>
      </c>
      <c r="L145" s="33">
        <v>25</v>
      </c>
      <c r="M145" s="4">
        <f t="shared" si="45"/>
        <v>0</v>
      </c>
      <c r="N145" s="4">
        <f t="shared" si="46"/>
        <v>0</v>
      </c>
      <c r="O145" s="4">
        <f t="shared" si="47"/>
        <v>0</v>
      </c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  <c r="AE145" s="53"/>
      <c r="AF145" s="53"/>
      <c r="AG145" s="53"/>
      <c r="AH145" s="53"/>
      <c r="AI145" s="53"/>
      <c r="AJ145" s="53"/>
      <c r="AK145" s="53"/>
      <c r="AL145" s="53"/>
      <c r="AM145" s="53"/>
      <c r="AN145" s="16"/>
      <c r="AO145" s="24" t="s">
        <v>34</v>
      </c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  <c r="BY145" s="17">
        <v>7</v>
      </c>
      <c r="BZ145" s="18">
        <v>44773</v>
      </c>
      <c r="CA145" s="19" t="e">
        <f>IF(+B145&lt;44592,+#REF!+#REF!+N145,0)</f>
        <v>#REF!</v>
      </c>
      <c r="CB145" s="19">
        <f>IF(+B145&gt;44592,+IF(+B145&lt;44620,+#REF!+#REF!+N145,0),0)</f>
        <v>0</v>
      </c>
      <c r="CC145" s="19"/>
      <c r="CD145" s="19"/>
      <c r="CE145" s="19"/>
      <c r="CF145" s="19"/>
      <c r="CG145" s="19"/>
      <c r="CH145" s="19"/>
      <c r="CI145" s="19"/>
      <c r="CJ145" s="19"/>
      <c r="CK145" s="19"/>
      <c r="CL145" s="19"/>
    </row>
    <row r="146" spans="1:90" x14ac:dyDescent="0.25">
      <c r="A146" s="3">
        <f t="shared" si="48"/>
        <v>8</v>
      </c>
      <c r="B146" s="5"/>
      <c r="C146" s="6"/>
      <c r="D146" s="8"/>
      <c r="E146" s="80"/>
      <c r="F146" s="79"/>
      <c r="G146" s="21" t="s">
        <v>28</v>
      </c>
      <c r="H146" s="23"/>
      <c r="I146" s="54">
        <f t="shared" si="43"/>
        <v>0</v>
      </c>
      <c r="J146" s="7"/>
      <c r="K146" s="54">
        <f t="shared" si="44"/>
        <v>0</v>
      </c>
      <c r="L146" s="33">
        <v>25</v>
      </c>
      <c r="M146" s="4">
        <f t="shared" si="45"/>
        <v>0</v>
      </c>
      <c r="N146" s="4">
        <f t="shared" si="46"/>
        <v>0</v>
      </c>
      <c r="O146" s="4">
        <f t="shared" si="47"/>
        <v>0</v>
      </c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  <c r="AE146" s="53"/>
      <c r="AF146" s="53"/>
      <c r="AG146" s="53"/>
      <c r="AH146" s="53"/>
      <c r="AI146" s="53"/>
      <c r="AJ146" s="53"/>
      <c r="AK146" s="53"/>
      <c r="AL146" s="53"/>
      <c r="AM146" s="53"/>
      <c r="AN146" s="16"/>
      <c r="AO146" s="24" t="s">
        <v>35</v>
      </c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  <c r="BY146" s="17">
        <v>8</v>
      </c>
      <c r="BZ146" s="18">
        <v>44804</v>
      </c>
      <c r="CA146" s="19" t="e">
        <f>IF(+B146&lt;44592,+#REF!+#REF!+N146,0)</f>
        <v>#REF!</v>
      </c>
      <c r="CB146" s="19">
        <f>IF(+B146&gt;44592,+IF(+B146&lt;44620,+#REF!+#REF!+N146,0),0)</f>
        <v>0</v>
      </c>
      <c r="CC146" s="19"/>
      <c r="CD146" s="19"/>
      <c r="CE146" s="19"/>
      <c r="CF146" s="19"/>
      <c r="CG146" s="19"/>
      <c r="CH146" s="19"/>
      <c r="CI146" s="19"/>
      <c r="CJ146" s="19"/>
      <c r="CK146" s="19"/>
      <c r="CL146" s="19"/>
    </row>
    <row r="147" spans="1:90" x14ac:dyDescent="0.25">
      <c r="A147" s="3">
        <f t="shared" si="48"/>
        <v>9</v>
      </c>
      <c r="B147" s="5"/>
      <c r="C147" s="6"/>
      <c r="D147" s="8"/>
      <c r="E147" s="80"/>
      <c r="F147" s="79"/>
      <c r="G147" s="21" t="s">
        <v>28</v>
      </c>
      <c r="H147" s="23"/>
      <c r="I147" s="54">
        <f t="shared" si="43"/>
        <v>0</v>
      </c>
      <c r="J147" s="7"/>
      <c r="K147" s="54">
        <f t="shared" si="44"/>
        <v>0</v>
      </c>
      <c r="L147" s="33">
        <v>25</v>
      </c>
      <c r="M147" s="4">
        <f t="shared" si="45"/>
        <v>0</v>
      </c>
      <c r="N147" s="4">
        <f t="shared" si="46"/>
        <v>0</v>
      </c>
      <c r="O147" s="4">
        <f t="shared" si="47"/>
        <v>0</v>
      </c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  <c r="AE147" s="53"/>
      <c r="AF147" s="53"/>
      <c r="AG147" s="53"/>
      <c r="AH147" s="53"/>
      <c r="AI147" s="53"/>
      <c r="AJ147" s="53"/>
      <c r="AK147" s="53"/>
      <c r="AL147" s="53"/>
      <c r="AM147" s="53"/>
      <c r="AN147" s="16"/>
      <c r="AO147" s="24" t="s">
        <v>36</v>
      </c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  <c r="BY147" s="17">
        <v>9</v>
      </c>
      <c r="BZ147" s="18">
        <v>44834</v>
      </c>
      <c r="CA147" s="19" t="e">
        <f>IF(+B147&lt;44592,+#REF!+#REF!+N147,0)</f>
        <v>#REF!</v>
      </c>
      <c r="CB147" s="19">
        <f>IF(+B147&gt;44592,+IF(+B147&lt;44620,+#REF!+#REF!+N147,0),0)</f>
        <v>0</v>
      </c>
      <c r="CC147" s="19"/>
      <c r="CD147" s="19"/>
      <c r="CE147" s="19"/>
      <c r="CF147" s="19"/>
      <c r="CG147" s="19"/>
      <c r="CH147" s="19"/>
      <c r="CI147" s="19"/>
      <c r="CJ147" s="19"/>
      <c r="CK147" s="19"/>
      <c r="CL147" s="19"/>
    </row>
    <row r="148" spans="1:90" x14ac:dyDescent="0.25">
      <c r="A148" s="3">
        <f t="shared" si="48"/>
        <v>10</v>
      </c>
      <c r="B148" s="5"/>
      <c r="C148" s="6"/>
      <c r="D148" s="8"/>
      <c r="E148" s="80"/>
      <c r="F148" s="79"/>
      <c r="G148" s="21" t="s">
        <v>28</v>
      </c>
      <c r="H148" s="23"/>
      <c r="I148" s="54">
        <f t="shared" si="43"/>
        <v>0</v>
      </c>
      <c r="J148" s="7"/>
      <c r="K148" s="54">
        <f t="shared" si="44"/>
        <v>0</v>
      </c>
      <c r="L148" s="33">
        <v>25</v>
      </c>
      <c r="M148" s="4">
        <f t="shared" si="45"/>
        <v>0</v>
      </c>
      <c r="N148" s="4">
        <f t="shared" si="46"/>
        <v>0</v>
      </c>
      <c r="O148" s="4">
        <f t="shared" si="47"/>
        <v>0</v>
      </c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  <c r="AE148" s="53"/>
      <c r="AF148" s="53"/>
      <c r="AG148" s="53"/>
      <c r="AH148" s="53"/>
      <c r="AI148" s="53"/>
      <c r="AJ148" s="53"/>
      <c r="AK148" s="53"/>
      <c r="AL148" s="53"/>
      <c r="AM148" s="53"/>
      <c r="AN148" s="16"/>
      <c r="AO148" s="24" t="s">
        <v>37</v>
      </c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  <c r="BY148" s="17">
        <v>10</v>
      </c>
      <c r="BZ148" s="18">
        <v>44865</v>
      </c>
      <c r="CA148" s="19" t="e">
        <f>IF(+B148&lt;44592,+#REF!+#REF!+N148,0)</f>
        <v>#REF!</v>
      </c>
      <c r="CB148" s="19">
        <f>IF(+B148&gt;44592,+IF(+B148&lt;44620,+#REF!+#REF!+N148,0),0)</f>
        <v>0</v>
      </c>
      <c r="CC148" s="19"/>
      <c r="CD148" s="19"/>
      <c r="CE148" s="19"/>
      <c r="CF148" s="19"/>
      <c r="CG148" s="19"/>
      <c r="CH148" s="19"/>
      <c r="CI148" s="19"/>
      <c r="CJ148" s="19"/>
      <c r="CK148" s="19"/>
      <c r="CL148" s="19"/>
    </row>
    <row r="149" spans="1:90" x14ac:dyDescent="0.25">
      <c r="A149" s="3">
        <f t="shared" si="48"/>
        <v>11</v>
      </c>
      <c r="B149" s="5"/>
      <c r="C149" s="6"/>
      <c r="D149" s="8"/>
      <c r="E149" s="80"/>
      <c r="F149" s="79"/>
      <c r="G149" s="21" t="s">
        <v>28</v>
      </c>
      <c r="H149" s="23"/>
      <c r="I149" s="54">
        <f t="shared" si="43"/>
        <v>0</v>
      </c>
      <c r="J149" s="7"/>
      <c r="K149" s="54">
        <f t="shared" si="44"/>
        <v>0</v>
      </c>
      <c r="L149" s="33">
        <v>25</v>
      </c>
      <c r="M149" s="4">
        <f t="shared" si="45"/>
        <v>0</v>
      </c>
      <c r="N149" s="4">
        <f t="shared" si="46"/>
        <v>0</v>
      </c>
      <c r="O149" s="4">
        <f t="shared" si="47"/>
        <v>0</v>
      </c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  <c r="AE149" s="53"/>
      <c r="AF149" s="53"/>
      <c r="AG149" s="53"/>
      <c r="AH149" s="53"/>
      <c r="AI149" s="53"/>
      <c r="AJ149" s="53"/>
      <c r="AK149" s="53"/>
      <c r="AL149" s="53"/>
      <c r="AM149" s="53"/>
      <c r="AN149" s="16"/>
      <c r="AO149" s="24" t="s">
        <v>38</v>
      </c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  <c r="BY149" s="17">
        <v>11</v>
      </c>
      <c r="BZ149" s="18">
        <v>44895</v>
      </c>
      <c r="CA149" s="19" t="e">
        <f>IF(+B149&lt;44592,+#REF!+#REF!+N149,0)</f>
        <v>#REF!</v>
      </c>
      <c r="CB149" s="19">
        <f>IF(+B149&gt;44592,+IF(+B149&lt;44620,+#REF!+#REF!+N149,0),0)</f>
        <v>0</v>
      </c>
      <c r="CC149" s="19"/>
      <c r="CD149" s="19"/>
      <c r="CE149" s="19"/>
      <c r="CF149" s="19"/>
      <c r="CG149" s="19"/>
      <c r="CH149" s="19"/>
      <c r="CI149" s="19"/>
      <c r="CJ149" s="19"/>
      <c r="CK149" s="19"/>
      <c r="CL149" s="19"/>
    </row>
    <row r="150" spans="1:90" x14ac:dyDescent="0.25">
      <c r="A150" s="3">
        <f t="shared" si="48"/>
        <v>12</v>
      </c>
      <c r="B150" s="5"/>
      <c r="C150" s="6"/>
      <c r="D150" s="8"/>
      <c r="E150" s="80"/>
      <c r="F150" s="79"/>
      <c r="G150" s="21" t="s">
        <v>28</v>
      </c>
      <c r="H150" s="23"/>
      <c r="I150" s="54">
        <f t="shared" si="43"/>
        <v>0</v>
      </c>
      <c r="J150" s="7"/>
      <c r="K150" s="54">
        <f t="shared" si="44"/>
        <v>0</v>
      </c>
      <c r="L150" s="33">
        <v>25</v>
      </c>
      <c r="M150" s="4">
        <f t="shared" si="45"/>
        <v>0</v>
      </c>
      <c r="N150" s="4">
        <f t="shared" si="46"/>
        <v>0</v>
      </c>
      <c r="O150" s="4">
        <f t="shared" si="47"/>
        <v>0</v>
      </c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  <c r="AE150" s="53"/>
      <c r="AF150" s="53"/>
      <c r="AG150" s="53"/>
      <c r="AH150" s="53"/>
      <c r="AI150" s="53"/>
      <c r="AJ150" s="53"/>
      <c r="AK150" s="53"/>
      <c r="AL150" s="53"/>
      <c r="AM150" s="53"/>
      <c r="AN150" s="16"/>
      <c r="AO150" s="24" t="s">
        <v>39</v>
      </c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  <c r="BY150" s="17">
        <v>12</v>
      </c>
      <c r="BZ150" s="18">
        <v>44926</v>
      </c>
      <c r="CA150" s="19" t="e">
        <f>IF(+B150&lt;44592,+#REF!+#REF!+N150,0)</f>
        <v>#REF!</v>
      </c>
      <c r="CB150" s="19">
        <f>IF(+B150&gt;44592,+IF(+B150&lt;44620,+#REF!+#REF!+N150,0),0)</f>
        <v>0</v>
      </c>
      <c r="CC150" s="19"/>
      <c r="CD150" s="19"/>
      <c r="CE150" s="19"/>
      <c r="CF150" s="19"/>
      <c r="CG150" s="19"/>
      <c r="CH150" s="19"/>
      <c r="CI150" s="19"/>
      <c r="CJ150" s="19"/>
      <c r="CK150" s="19"/>
      <c r="CL150" s="19"/>
    </row>
    <row r="151" spans="1:90" x14ac:dyDescent="0.25">
      <c r="A151" s="3">
        <f t="shared" si="48"/>
        <v>13</v>
      </c>
      <c r="B151" s="5"/>
      <c r="C151" s="6"/>
      <c r="D151" s="8"/>
      <c r="E151" s="80"/>
      <c r="F151" s="79"/>
      <c r="G151" s="21" t="s">
        <v>28</v>
      </c>
      <c r="H151" s="23"/>
      <c r="I151" s="54">
        <f t="shared" si="43"/>
        <v>0</v>
      </c>
      <c r="J151" s="7"/>
      <c r="K151" s="54">
        <f t="shared" si="44"/>
        <v>0</v>
      </c>
      <c r="L151" s="33">
        <v>25</v>
      </c>
      <c r="M151" s="4">
        <f t="shared" si="45"/>
        <v>0</v>
      </c>
      <c r="N151" s="4">
        <f t="shared" si="46"/>
        <v>0</v>
      </c>
      <c r="O151" s="4">
        <f t="shared" si="47"/>
        <v>0</v>
      </c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  <c r="AE151" s="53"/>
      <c r="AF151" s="53"/>
      <c r="AG151" s="53"/>
      <c r="AH151" s="53"/>
      <c r="AI151" s="53"/>
      <c r="AJ151" s="53"/>
      <c r="AK151" s="53"/>
      <c r="AL151" s="53"/>
      <c r="AM151" s="53"/>
      <c r="AN151" s="16"/>
      <c r="AO151" s="24" t="s">
        <v>40</v>
      </c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  <c r="BY151" s="17"/>
      <c r="BZ151" s="20"/>
      <c r="CA151" s="19" t="e">
        <f>IF(+B151&lt;44592,+#REF!+#REF!+N151,0)</f>
        <v>#REF!</v>
      </c>
      <c r="CB151" s="19">
        <f>IF(+B151&gt;44592,+IF(+B151&lt;44620,+#REF!+#REF!+N151,0),0)</f>
        <v>0</v>
      </c>
      <c r="CC151" s="19"/>
      <c r="CD151" s="19"/>
      <c r="CE151" s="19"/>
      <c r="CF151" s="19"/>
      <c r="CG151" s="19"/>
      <c r="CH151" s="19"/>
      <c r="CI151" s="19"/>
      <c r="CJ151" s="19"/>
      <c r="CK151" s="19"/>
      <c r="CL151" s="19"/>
    </row>
    <row r="152" spans="1:90" x14ac:dyDescent="0.25">
      <c r="A152" s="3">
        <f t="shared" si="48"/>
        <v>14</v>
      </c>
      <c r="B152" s="5"/>
      <c r="C152" s="6"/>
      <c r="D152" s="8"/>
      <c r="E152" s="80"/>
      <c r="F152" s="79"/>
      <c r="G152" s="21" t="s">
        <v>28</v>
      </c>
      <c r="H152" s="23"/>
      <c r="I152" s="54">
        <f t="shared" si="43"/>
        <v>0</v>
      </c>
      <c r="J152" s="7"/>
      <c r="K152" s="54">
        <f t="shared" si="44"/>
        <v>0</v>
      </c>
      <c r="L152" s="33">
        <v>25</v>
      </c>
      <c r="M152" s="4">
        <f t="shared" si="45"/>
        <v>0</v>
      </c>
      <c r="N152" s="4">
        <f t="shared" si="46"/>
        <v>0</v>
      </c>
      <c r="O152" s="4">
        <f t="shared" si="47"/>
        <v>0</v>
      </c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  <c r="AE152" s="53"/>
      <c r="AF152" s="53"/>
      <c r="AG152" s="53"/>
      <c r="AH152" s="53"/>
      <c r="AI152" s="53"/>
      <c r="AJ152" s="53"/>
      <c r="AK152" s="53"/>
      <c r="AL152" s="53"/>
      <c r="AM152" s="53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  <c r="BY152" s="17"/>
      <c r="BZ152" s="20"/>
      <c r="CA152" s="19" t="e">
        <f>IF(+B152&lt;44592,+#REF!+#REF!+N152,0)</f>
        <v>#REF!</v>
      </c>
      <c r="CB152" s="19">
        <f>IF(+B152&gt;44592,+IF(+B152&lt;44620,+#REF!+#REF!+N152,0),0)</f>
        <v>0</v>
      </c>
      <c r="CC152" s="19"/>
      <c r="CD152" s="19"/>
      <c r="CE152" s="19"/>
      <c r="CF152" s="19"/>
      <c r="CG152" s="19"/>
      <c r="CH152" s="19"/>
      <c r="CI152" s="19"/>
      <c r="CJ152" s="19"/>
      <c r="CK152" s="19"/>
      <c r="CL152" s="19"/>
    </row>
    <row r="153" spans="1:90" x14ac:dyDescent="0.25">
      <c r="A153" s="3">
        <f t="shared" si="48"/>
        <v>15</v>
      </c>
      <c r="B153" s="5"/>
      <c r="C153" s="6"/>
      <c r="D153" s="8"/>
      <c r="E153" s="80"/>
      <c r="F153" s="79"/>
      <c r="G153" s="21" t="s">
        <v>28</v>
      </c>
      <c r="H153" s="23"/>
      <c r="I153" s="54">
        <f t="shared" si="43"/>
        <v>0</v>
      </c>
      <c r="J153" s="7"/>
      <c r="K153" s="54">
        <f t="shared" si="44"/>
        <v>0</v>
      </c>
      <c r="L153" s="33">
        <v>25</v>
      </c>
      <c r="M153" s="4">
        <f t="shared" si="45"/>
        <v>0</v>
      </c>
      <c r="N153" s="4">
        <f t="shared" si="46"/>
        <v>0</v>
      </c>
      <c r="O153" s="4">
        <f t="shared" si="47"/>
        <v>0</v>
      </c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  <c r="AE153" s="53"/>
      <c r="AF153" s="53"/>
      <c r="AG153" s="53"/>
      <c r="AH153" s="53"/>
      <c r="AI153" s="53"/>
      <c r="AJ153" s="53"/>
      <c r="AK153" s="53"/>
      <c r="AL153" s="53"/>
      <c r="AM153" s="53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  <c r="BY153" s="17"/>
      <c r="BZ153" s="20"/>
      <c r="CA153" s="19" t="e">
        <f>IF(+B153&lt;44592,+#REF!+#REF!+N153,0)</f>
        <v>#REF!</v>
      </c>
      <c r="CB153" s="19">
        <f>IF(+B153&gt;44592,+IF(+B153&lt;44620,+#REF!+#REF!+N153,0),0)</f>
        <v>0</v>
      </c>
      <c r="CC153" s="19"/>
      <c r="CD153" s="19"/>
      <c r="CE153" s="19"/>
      <c r="CF153" s="19"/>
      <c r="CG153" s="19"/>
      <c r="CH153" s="19"/>
      <c r="CI153" s="19"/>
      <c r="CJ153" s="19"/>
      <c r="CK153" s="19"/>
      <c r="CL153" s="19"/>
    </row>
    <row r="154" spans="1:90" x14ac:dyDescent="0.25">
      <c r="A154" s="3">
        <f t="shared" si="48"/>
        <v>16</v>
      </c>
      <c r="B154" s="5"/>
      <c r="C154" s="6"/>
      <c r="D154" s="8"/>
      <c r="E154" s="80"/>
      <c r="F154" s="79"/>
      <c r="G154" s="21" t="s">
        <v>28</v>
      </c>
      <c r="H154" s="23"/>
      <c r="I154" s="54">
        <f t="shared" si="43"/>
        <v>0</v>
      </c>
      <c r="J154" s="7"/>
      <c r="K154" s="54">
        <f t="shared" si="44"/>
        <v>0</v>
      </c>
      <c r="L154" s="33">
        <v>25</v>
      </c>
      <c r="M154" s="4">
        <f t="shared" si="45"/>
        <v>0</v>
      </c>
      <c r="N154" s="4">
        <f t="shared" si="46"/>
        <v>0</v>
      </c>
      <c r="O154" s="4">
        <f t="shared" si="47"/>
        <v>0</v>
      </c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  <c r="AE154" s="53"/>
      <c r="AF154" s="53"/>
      <c r="AG154" s="53"/>
      <c r="AH154" s="53"/>
      <c r="AI154" s="53"/>
      <c r="AJ154" s="53"/>
      <c r="AK154" s="53"/>
      <c r="AL154" s="53"/>
      <c r="AM154" s="53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  <c r="BY154" s="17"/>
      <c r="BZ154" s="20"/>
      <c r="CA154" s="19" t="e">
        <f>IF(+B154&lt;44592,+#REF!+#REF!+N154,0)</f>
        <v>#REF!</v>
      </c>
      <c r="CB154" s="19">
        <f>IF(+B154&gt;44592,+IF(+B154&lt;44620,+#REF!+#REF!+N154,0),0)</f>
        <v>0</v>
      </c>
      <c r="CC154" s="19"/>
      <c r="CD154" s="19"/>
      <c r="CE154" s="19"/>
      <c r="CF154" s="19"/>
      <c r="CG154" s="19"/>
      <c r="CH154" s="19"/>
      <c r="CI154" s="19"/>
      <c r="CJ154" s="19"/>
      <c r="CK154" s="19"/>
      <c r="CL154" s="19"/>
    </row>
    <row r="155" spans="1:90" x14ac:dyDescent="0.25">
      <c r="A155" s="3">
        <f t="shared" si="48"/>
        <v>17</v>
      </c>
      <c r="B155" s="5"/>
      <c r="C155" s="6"/>
      <c r="D155" s="8"/>
      <c r="E155" s="80"/>
      <c r="F155" s="79"/>
      <c r="G155" s="21" t="s">
        <v>28</v>
      </c>
      <c r="H155" s="23"/>
      <c r="I155" s="54">
        <f t="shared" si="43"/>
        <v>0</v>
      </c>
      <c r="J155" s="7"/>
      <c r="K155" s="54">
        <f t="shared" si="44"/>
        <v>0</v>
      </c>
      <c r="L155" s="33">
        <v>25</v>
      </c>
      <c r="M155" s="4">
        <f t="shared" si="45"/>
        <v>0</v>
      </c>
      <c r="N155" s="4">
        <f t="shared" si="46"/>
        <v>0</v>
      </c>
      <c r="O155" s="4">
        <f t="shared" si="47"/>
        <v>0</v>
      </c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  <c r="AE155" s="53"/>
      <c r="AF155" s="53"/>
      <c r="AG155" s="53"/>
      <c r="AH155" s="53"/>
      <c r="AI155" s="53"/>
      <c r="AJ155" s="53"/>
      <c r="AK155" s="53"/>
      <c r="AL155" s="53"/>
      <c r="AM155" s="53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  <c r="BY155" s="17"/>
      <c r="BZ155" s="20"/>
      <c r="CA155" s="19" t="e">
        <f>IF(+B155&lt;44592,+#REF!+#REF!+N155,0)</f>
        <v>#REF!</v>
      </c>
      <c r="CB155" s="19">
        <f>IF(+B155&gt;44592,+IF(+B155&lt;44620,+#REF!+#REF!+N155,0),0)</f>
        <v>0</v>
      </c>
      <c r="CC155" s="19"/>
      <c r="CD155" s="19"/>
      <c r="CE155" s="19"/>
      <c r="CF155" s="19"/>
      <c r="CG155" s="19"/>
      <c r="CH155" s="19"/>
      <c r="CI155" s="19"/>
      <c r="CJ155" s="19"/>
      <c r="CK155" s="19"/>
      <c r="CL155" s="19"/>
    </row>
    <row r="156" spans="1:90" x14ac:dyDescent="0.25">
      <c r="A156" s="3">
        <f t="shared" si="48"/>
        <v>18</v>
      </c>
      <c r="B156" s="5"/>
      <c r="C156" s="6"/>
      <c r="D156" s="8"/>
      <c r="E156" s="80"/>
      <c r="F156" s="79"/>
      <c r="G156" s="21" t="s">
        <v>28</v>
      </c>
      <c r="H156" s="23"/>
      <c r="I156" s="54">
        <f t="shared" si="43"/>
        <v>0</v>
      </c>
      <c r="J156" s="7"/>
      <c r="K156" s="54">
        <f t="shared" si="44"/>
        <v>0</v>
      </c>
      <c r="L156" s="33">
        <v>25</v>
      </c>
      <c r="M156" s="4">
        <f t="shared" si="45"/>
        <v>0</v>
      </c>
      <c r="N156" s="4">
        <f t="shared" si="46"/>
        <v>0</v>
      </c>
      <c r="O156" s="4">
        <f t="shared" si="47"/>
        <v>0</v>
      </c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  <c r="AE156" s="53"/>
      <c r="AF156" s="53"/>
      <c r="AG156" s="53"/>
      <c r="AH156" s="53"/>
      <c r="AI156" s="53"/>
      <c r="AJ156" s="53"/>
      <c r="AK156" s="53"/>
      <c r="AL156" s="53"/>
      <c r="AM156" s="53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  <c r="BY156" s="17"/>
      <c r="BZ156" s="20"/>
      <c r="CA156" s="19" t="e">
        <f>IF(+B156&lt;44592,+#REF!+#REF!+N156,0)</f>
        <v>#REF!</v>
      </c>
      <c r="CB156" s="19">
        <f>IF(+B156&gt;44592,+IF(+B156&lt;44620,+#REF!+#REF!+N156,0),0)</f>
        <v>0</v>
      </c>
      <c r="CC156" s="19"/>
      <c r="CD156" s="19"/>
      <c r="CE156" s="19"/>
      <c r="CF156" s="19"/>
      <c r="CG156" s="19"/>
      <c r="CH156" s="19"/>
      <c r="CI156" s="19"/>
      <c r="CJ156" s="19"/>
      <c r="CK156" s="19"/>
      <c r="CL156" s="19"/>
    </row>
    <row r="157" spans="1:90" x14ac:dyDescent="0.25">
      <c r="A157" s="3">
        <f t="shared" si="48"/>
        <v>19</v>
      </c>
      <c r="B157" s="5"/>
      <c r="C157" s="6"/>
      <c r="D157" s="8"/>
      <c r="E157" s="80"/>
      <c r="F157" s="79"/>
      <c r="G157" s="21" t="s">
        <v>28</v>
      </c>
      <c r="H157" s="23"/>
      <c r="I157" s="54">
        <f t="shared" si="43"/>
        <v>0</v>
      </c>
      <c r="J157" s="7"/>
      <c r="K157" s="54">
        <f t="shared" si="44"/>
        <v>0</v>
      </c>
      <c r="L157" s="33">
        <v>25</v>
      </c>
      <c r="M157" s="4">
        <f t="shared" si="45"/>
        <v>0</v>
      </c>
      <c r="N157" s="4">
        <f t="shared" si="46"/>
        <v>0</v>
      </c>
      <c r="O157" s="4">
        <f t="shared" si="47"/>
        <v>0</v>
      </c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  <c r="AE157" s="53"/>
      <c r="AF157" s="53"/>
      <c r="AG157" s="53"/>
      <c r="AH157" s="53"/>
      <c r="AI157" s="53"/>
      <c r="AJ157" s="53"/>
      <c r="AK157" s="53"/>
      <c r="AL157" s="53"/>
      <c r="AM157" s="53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  <c r="BY157" s="17"/>
      <c r="BZ157" s="20"/>
      <c r="CA157" s="19" t="e">
        <f>IF(+B157&lt;44592,+#REF!+#REF!+N157,0)</f>
        <v>#REF!</v>
      </c>
      <c r="CB157" s="19">
        <f>IF(+B157&gt;44592,+IF(+B157&lt;44620,+#REF!+#REF!+N157,0),0)</f>
        <v>0</v>
      </c>
      <c r="CC157" s="19"/>
      <c r="CD157" s="19"/>
      <c r="CE157" s="19"/>
      <c r="CF157" s="19"/>
      <c r="CG157" s="19"/>
      <c r="CH157" s="19"/>
      <c r="CI157" s="19"/>
      <c r="CJ157" s="19"/>
      <c r="CK157" s="19"/>
      <c r="CL157" s="19"/>
    </row>
    <row r="158" spans="1:90" x14ac:dyDescent="0.25">
      <c r="A158" s="3">
        <f t="shared" si="48"/>
        <v>20</v>
      </c>
      <c r="B158" s="5"/>
      <c r="C158" s="6"/>
      <c r="D158" s="8"/>
      <c r="E158" s="80"/>
      <c r="F158" s="79"/>
      <c r="G158" s="21" t="s">
        <v>28</v>
      </c>
      <c r="H158" s="23"/>
      <c r="I158" s="54">
        <f t="shared" si="43"/>
        <v>0</v>
      </c>
      <c r="J158" s="7"/>
      <c r="K158" s="54">
        <f t="shared" si="44"/>
        <v>0</v>
      </c>
      <c r="L158" s="33">
        <v>25</v>
      </c>
      <c r="M158" s="4">
        <f t="shared" si="45"/>
        <v>0</v>
      </c>
      <c r="N158" s="4">
        <f t="shared" si="46"/>
        <v>0</v>
      </c>
      <c r="O158" s="4">
        <f t="shared" si="47"/>
        <v>0</v>
      </c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  <c r="AE158" s="53"/>
      <c r="AF158" s="53"/>
      <c r="AG158" s="53"/>
      <c r="AH158" s="53"/>
      <c r="AI158" s="53"/>
      <c r="AJ158" s="53"/>
      <c r="AK158" s="53"/>
      <c r="AL158" s="53"/>
      <c r="AM158" s="53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  <c r="BY158" s="17"/>
      <c r="BZ158" s="20"/>
      <c r="CA158" s="19" t="e">
        <f>IF(+B158&lt;44592,+#REF!+#REF!+N158,0)</f>
        <v>#REF!</v>
      </c>
      <c r="CB158" s="19">
        <f>IF(+B158&gt;44592,+IF(+B158&lt;44620,+#REF!+#REF!+N158,0),0)</f>
        <v>0</v>
      </c>
      <c r="CC158" s="19"/>
      <c r="CD158" s="19"/>
      <c r="CE158" s="19"/>
      <c r="CF158" s="19"/>
      <c r="CG158" s="19"/>
      <c r="CH158" s="19"/>
      <c r="CI158" s="19"/>
      <c r="CJ158" s="19"/>
      <c r="CK158" s="19"/>
      <c r="CL158" s="19"/>
    </row>
    <row r="159" spans="1:90" x14ac:dyDescent="0.25">
      <c r="A159" s="3">
        <f t="shared" si="48"/>
        <v>21</v>
      </c>
      <c r="B159" s="5"/>
      <c r="C159" s="6"/>
      <c r="D159" s="8"/>
      <c r="E159" s="80"/>
      <c r="F159" s="79"/>
      <c r="G159" s="21" t="s">
        <v>28</v>
      </c>
      <c r="H159" s="23"/>
      <c r="I159" s="54">
        <f t="shared" si="43"/>
        <v>0</v>
      </c>
      <c r="J159" s="7"/>
      <c r="K159" s="54">
        <f t="shared" si="44"/>
        <v>0</v>
      </c>
      <c r="L159" s="33">
        <v>25</v>
      </c>
      <c r="M159" s="4">
        <f t="shared" si="45"/>
        <v>0</v>
      </c>
      <c r="N159" s="4">
        <f t="shared" si="46"/>
        <v>0</v>
      </c>
      <c r="O159" s="4">
        <f t="shared" si="47"/>
        <v>0</v>
      </c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  <c r="AE159" s="53"/>
      <c r="AF159" s="53"/>
      <c r="AG159" s="53"/>
      <c r="AH159" s="53"/>
      <c r="AI159" s="53"/>
      <c r="AJ159" s="53"/>
      <c r="AK159" s="53"/>
      <c r="AL159" s="53"/>
      <c r="AM159" s="53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  <c r="BY159" s="17"/>
      <c r="BZ159" s="17"/>
      <c r="CA159" s="19" t="e">
        <f>IF(+B159&lt;44592,+#REF!+#REF!+N159,0)</f>
        <v>#REF!</v>
      </c>
      <c r="CB159" s="19">
        <f>IF(+B159&gt;44592,+IF(+B159&lt;44620,+#REF!+#REF!+N159,0),0)</f>
        <v>0</v>
      </c>
      <c r="CC159" s="19"/>
      <c r="CD159" s="19"/>
      <c r="CE159" s="19"/>
      <c r="CF159" s="19"/>
      <c r="CG159" s="19"/>
      <c r="CH159" s="19"/>
      <c r="CI159" s="19"/>
      <c r="CJ159" s="19"/>
      <c r="CK159" s="19"/>
      <c r="CL159" s="19"/>
    </row>
    <row r="160" spans="1:90" x14ac:dyDescent="0.25">
      <c r="A160" s="3">
        <f t="shared" si="48"/>
        <v>22</v>
      </c>
      <c r="B160" s="5"/>
      <c r="C160" s="6"/>
      <c r="D160" s="8"/>
      <c r="E160" s="80"/>
      <c r="F160" s="79"/>
      <c r="G160" s="21" t="s">
        <v>28</v>
      </c>
      <c r="H160" s="23"/>
      <c r="I160" s="54">
        <f t="shared" si="43"/>
        <v>0</v>
      </c>
      <c r="J160" s="7"/>
      <c r="K160" s="54">
        <f t="shared" si="44"/>
        <v>0</v>
      </c>
      <c r="L160" s="33">
        <v>25</v>
      </c>
      <c r="M160" s="4">
        <f t="shared" si="45"/>
        <v>0</v>
      </c>
      <c r="N160" s="4">
        <f t="shared" si="46"/>
        <v>0</v>
      </c>
      <c r="O160" s="4">
        <f t="shared" si="47"/>
        <v>0</v>
      </c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  <c r="AE160" s="53"/>
      <c r="AF160" s="53"/>
      <c r="AG160" s="53"/>
      <c r="AH160" s="53"/>
      <c r="AI160" s="53"/>
      <c r="AJ160" s="53"/>
      <c r="AK160" s="53"/>
      <c r="AL160" s="53"/>
      <c r="AM160" s="53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  <c r="BY160" s="17"/>
      <c r="BZ160" s="17"/>
      <c r="CA160" s="19" t="e">
        <f>IF(+B160&lt;44592,+#REF!+#REF!+N160,0)</f>
        <v>#REF!</v>
      </c>
      <c r="CB160" s="19">
        <f>IF(+B160&gt;44592,+IF(+B160&lt;44620,+#REF!+#REF!+N160,0),0)</f>
        <v>0</v>
      </c>
      <c r="CC160" s="19"/>
      <c r="CD160" s="19"/>
      <c r="CE160" s="19"/>
      <c r="CF160" s="19"/>
      <c r="CG160" s="19"/>
      <c r="CH160" s="19"/>
      <c r="CI160" s="19"/>
      <c r="CJ160" s="19"/>
      <c r="CK160" s="19"/>
      <c r="CL160" s="19"/>
    </row>
    <row r="161" spans="1:92" x14ac:dyDescent="0.25">
      <c r="A161" s="3">
        <f t="shared" si="48"/>
        <v>23</v>
      </c>
      <c r="B161" s="5"/>
      <c r="C161" s="6"/>
      <c r="D161" s="8"/>
      <c r="E161" s="80"/>
      <c r="F161" s="79"/>
      <c r="G161" s="21" t="s">
        <v>28</v>
      </c>
      <c r="H161" s="23"/>
      <c r="I161" s="54">
        <f t="shared" si="43"/>
        <v>0</v>
      </c>
      <c r="J161" s="7"/>
      <c r="K161" s="54">
        <f t="shared" si="44"/>
        <v>0</v>
      </c>
      <c r="L161" s="33">
        <v>25</v>
      </c>
      <c r="M161" s="4">
        <f t="shared" si="45"/>
        <v>0</v>
      </c>
      <c r="N161" s="4">
        <f t="shared" si="46"/>
        <v>0</v>
      </c>
      <c r="O161" s="4">
        <f t="shared" si="47"/>
        <v>0</v>
      </c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  <c r="AE161" s="53"/>
      <c r="AF161" s="53"/>
      <c r="AG161" s="53"/>
      <c r="AH161" s="53"/>
      <c r="AI161" s="53"/>
      <c r="AJ161" s="53"/>
      <c r="AK161" s="53"/>
      <c r="AL161" s="53"/>
      <c r="AM161" s="53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  <c r="BY161" s="17"/>
      <c r="BZ161" s="17"/>
      <c r="CA161" s="19" t="e">
        <f>IF(+B161&lt;44592,+#REF!+#REF!+N161,0)</f>
        <v>#REF!</v>
      </c>
      <c r="CB161" s="19">
        <f>IF(+B161&gt;44592,+IF(+B161&lt;44620,+#REF!+#REF!+N161,0),0)</f>
        <v>0</v>
      </c>
      <c r="CC161" s="19"/>
      <c r="CD161" s="19"/>
      <c r="CE161" s="19"/>
      <c r="CF161" s="19"/>
      <c r="CG161" s="19"/>
      <c r="CH161" s="19"/>
      <c r="CI161" s="19"/>
      <c r="CJ161" s="19"/>
      <c r="CK161" s="19"/>
      <c r="CL161" s="19"/>
    </row>
    <row r="162" spans="1:92" x14ac:dyDescent="0.25">
      <c r="A162" s="3">
        <f t="shared" si="48"/>
        <v>24</v>
      </c>
      <c r="B162" s="5"/>
      <c r="C162" s="6"/>
      <c r="D162" s="8"/>
      <c r="E162" s="80"/>
      <c r="F162" s="79"/>
      <c r="G162" s="21" t="s">
        <v>28</v>
      </c>
      <c r="H162" s="23"/>
      <c r="I162" s="54">
        <f t="shared" si="43"/>
        <v>0</v>
      </c>
      <c r="J162" s="7"/>
      <c r="K162" s="54">
        <f t="shared" si="44"/>
        <v>0</v>
      </c>
      <c r="L162" s="33">
        <v>25</v>
      </c>
      <c r="M162" s="4">
        <f t="shared" si="45"/>
        <v>0</v>
      </c>
      <c r="N162" s="4">
        <f t="shared" si="46"/>
        <v>0</v>
      </c>
      <c r="O162" s="4">
        <f t="shared" si="47"/>
        <v>0</v>
      </c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  <c r="AE162" s="53"/>
      <c r="AF162" s="53"/>
      <c r="AG162" s="53"/>
      <c r="AH162" s="53"/>
      <c r="AI162" s="53"/>
      <c r="AJ162" s="53"/>
      <c r="AK162" s="53"/>
      <c r="AL162" s="53"/>
      <c r="AM162" s="53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  <c r="BY162" s="17"/>
      <c r="BZ162" s="17"/>
      <c r="CA162" s="19" t="e">
        <f>IF(+B162&lt;44592,+#REF!+#REF!+N162,0)</f>
        <v>#REF!</v>
      </c>
      <c r="CB162" s="19">
        <f>IF(+B162&gt;44592,+IF(+B162&lt;44620,+#REF!+#REF!+N162,0),0)</f>
        <v>0</v>
      </c>
      <c r="CC162" s="19"/>
      <c r="CD162" s="19"/>
      <c r="CE162" s="19"/>
      <c r="CF162" s="19"/>
      <c r="CG162" s="19"/>
      <c r="CH162" s="19"/>
      <c r="CI162" s="19"/>
      <c r="CJ162" s="19"/>
      <c r="CK162" s="19"/>
      <c r="CL162" s="19"/>
    </row>
    <row r="163" spans="1:92" x14ac:dyDescent="0.25">
      <c r="A163" s="3">
        <f t="shared" si="48"/>
        <v>25</v>
      </c>
      <c r="B163" s="5"/>
      <c r="C163" s="6"/>
      <c r="D163" s="8"/>
      <c r="E163" s="80"/>
      <c r="F163" s="79"/>
      <c r="G163" s="21" t="s">
        <v>28</v>
      </c>
      <c r="H163" s="23"/>
      <c r="I163" s="54">
        <f t="shared" si="43"/>
        <v>0</v>
      </c>
      <c r="J163" s="7"/>
      <c r="K163" s="54">
        <f t="shared" si="44"/>
        <v>0</v>
      </c>
      <c r="L163" s="33">
        <v>25</v>
      </c>
      <c r="M163" s="4">
        <f t="shared" si="45"/>
        <v>0</v>
      </c>
      <c r="N163" s="4">
        <f t="shared" si="46"/>
        <v>0</v>
      </c>
      <c r="O163" s="4">
        <f t="shared" si="47"/>
        <v>0</v>
      </c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  <c r="AE163" s="53"/>
      <c r="AF163" s="53"/>
      <c r="AG163" s="53"/>
      <c r="AH163" s="53"/>
      <c r="AI163" s="53"/>
      <c r="AJ163" s="53"/>
      <c r="AK163" s="53"/>
      <c r="AL163" s="53"/>
      <c r="AM163" s="53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  <c r="BY163" s="17"/>
      <c r="BZ163" s="17"/>
      <c r="CA163" s="17"/>
      <c r="CB163" s="17"/>
      <c r="CC163" s="17"/>
      <c r="CD163" s="17"/>
      <c r="CE163" s="17"/>
    </row>
    <row r="164" spans="1:92" ht="4.5" customHeight="1" x14ac:dyDescent="0.25">
      <c r="A164" s="89"/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1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  <c r="AE164" s="53"/>
      <c r="AF164" s="53"/>
      <c r="AG164" s="53"/>
      <c r="AH164" s="53"/>
      <c r="AI164" s="53"/>
      <c r="AJ164" s="53"/>
      <c r="AK164" s="53"/>
      <c r="AL164" s="53"/>
      <c r="AM164" s="53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  <c r="BY164" s="17"/>
      <c r="BZ164" s="17"/>
      <c r="CA164" s="17"/>
      <c r="CB164" s="17"/>
      <c r="CC164" s="17"/>
      <c r="CD164" s="17"/>
      <c r="CE164" s="17"/>
    </row>
    <row r="165" spans="1:92" s="88" customFormat="1" x14ac:dyDescent="0.25">
      <c r="A165" s="3" t="s">
        <v>102</v>
      </c>
      <c r="B165" s="3" t="s">
        <v>102</v>
      </c>
      <c r="C165" s="3" t="s">
        <v>102</v>
      </c>
      <c r="D165" s="3" t="s">
        <v>102</v>
      </c>
      <c r="E165" s="3" t="s">
        <v>102</v>
      </c>
      <c r="F165" s="3" t="s">
        <v>102</v>
      </c>
      <c r="G165" s="3" t="s">
        <v>102</v>
      </c>
      <c r="H165" s="3" t="s">
        <v>102</v>
      </c>
      <c r="I165" s="4">
        <f>SUM(I139:I163)</f>
        <v>0</v>
      </c>
      <c r="J165" s="4">
        <f t="shared" ref="J165" si="49">SUM(J139:J163)</f>
        <v>0</v>
      </c>
      <c r="K165" s="4">
        <f t="shared" ref="K165" si="50">SUM(K139:K163)</f>
        <v>0</v>
      </c>
      <c r="L165" s="3" t="s">
        <v>102</v>
      </c>
      <c r="M165" s="4">
        <f t="shared" ref="M165" si="51">SUM(M139:M163)</f>
        <v>0</v>
      </c>
      <c r="N165" s="4">
        <f t="shared" ref="N165" si="52">SUM(N139:N163)</f>
        <v>0</v>
      </c>
      <c r="O165" s="4">
        <f t="shared" ref="O165" si="53">SUM(O139:O163)</f>
        <v>0</v>
      </c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84"/>
      <c r="AM165" s="84"/>
      <c r="AN165" s="85"/>
      <c r="AO165" s="85"/>
      <c r="AP165" s="85"/>
      <c r="AQ165" s="85"/>
      <c r="AR165" s="85"/>
      <c r="AS165" s="85"/>
      <c r="AT165" s="85"/>
      <c r="AU165" s="85"/>
      <c r="AV165" s="85"/>
      <c r="AW165" s="85"/>
      <c r="AX165" s="85"/>
      <c r="AY165" s="85"/>
      <c r="AZ165" s="85"/>
      <c r="BA165" s="85"/>
      <c r="BB165" s="85"/>
      <c r="BC165" s="85"/>
      <c r="BD165" s="85"/>
      <c r="BE165" s="85"/>
      <c r="BF165" s="85"/>
      <c r="BG165" s="85"/>
      <c r="BH165" s="85"/>
      <c r="BI165" s="85"/>
      <c r="BJ165" s="85"/>
      <c r="BK165" s="85"/>
      <c r="BL165" s="85"/>
      <c r="BM165" s="85"/>
      <c r="BN165" s="85"/>
      <c r="BO165" s="85"/>
      <c r="BP165" s="85"/>
      <c r="BQ165" s="85"/>
      <c r="BR165" s="85"/>
      <c r="BS165" s="85"/>
      <c r="BT165" s="85"/>
      <c r="BU165" s="85"/>
      <c r="BV165" s="85"/>
      <c r="BW165" s="85"/>
      <c r="BX165" s="85"/>
      <c r="BY165" s="86"/>
      <c r="BZ165" s="86"/>
      <c r="CA165" s="86"/>
      <c r="CB165" s="86"/>
      <c r="CC165" s="86"/>
      <c r="CD165" s="86"/>
      <c r="CE165" s="86"/>
      <c r="CF165" s="87"/>
      <c r="CG165" s="87"/>
      <c r="CH165" s="87"/>
      <c r="CI165" s="87"/>
      <c r="CJ165" s="87"/>
      <c r="CK165" s="87"/>
      <c r="CL165" s="87"/>
      <c r="CM165" s="87"/>
      <c r="CN165" s="87"/>
    </row>
    <row r="166" spans="1:92" x14ac:dyDescent="0.25">
      <c r="A166" s="1" t="s">
        <v>7</v>
      </c>
      <c r="C166" s="28" t="str">
        <f>+C133</f>
        <v>TVRTKA XY D.O.O.</v>
      </c>
      <c r="D166" s="92"/>
      <c r="E166" s="92"/>
      <c r="F166" s="92"/>
      <c r="G166" s="92"/>
      <c r="H166" s="93"/>
      <c r="I166" s="93"/>
      <c r="J166" s="93"/>
      <c r="K166" s="27"/>
      <c r="L166" s="32"/>
    </row>
    <row r="167" spans="1:92" x14ac:dyDescent="0.25">
      <c r="A167" s="1" t="s">
        <v>9</v>
      </c>
      <c r="C167" s="30" t="str">
        <f>+C134</f>
        <v>91184883380</v>
      </c>
      <c r="D167" s="94"/>
      <c r="E167" s="95"/>
      <c r="F167" s="95"/>
      <c r="G167" s="28" t="str">
        <f>+G134</f>
        <v>KARLOVAC, VINIČKI PUT 20</v>
      </c>
      <c r="H167" s="92"/>
      <c r="I167" s="92"/>
      <c r="J167" s="92"/>
      <c r="K167" s="27"/>
      <c r="L167" s="32"/>
    </row>
    <row r="169" spans="1:92" ht="18.75" x14ac:dyDescent="0.25">
      <c r="A169" s="47" t="s">
        <v>99</v>
      </c>
      <c r="B169" s="47"/>
      <c r="C169" s="47"/>
      <c r="D169" s="47"/>
      <c r="E169" s="47"/>
      <c r="F169" s="47"/>
      <c r="G169" s="47"/>
      <c r="H169" s="47"/>
      <c r="I169" s="47"/>
      <c r="J169" s="47"/>
      <c r="K169" s="48" t="s">
        <v>100</v>
      </c>
      <c r="L169" s="51">
        <v>44713</v>
      </c>
      <c r="M169" s="49" t="s">
        <v>101</v>
      </c>
      <c r="N169" s="51">
        <v>44742</v>
      </c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/>
      <c r="AC169" s="50"/>
      <c r="AD169" s="50"/>
      <c r="AE169" s="50"/>
      <c r="AF169" s="50"/>
      <c r="AG169" s="50"/>
      <c r="AH169" s="50"/>
      <c r="AI169" s="50"/>
      <c r="AJ169" s="50"/>
      <c r="AK169" s="50"/>
      <c r="AL169" s="50"/>
      <c r="AM169" s="50"/>
    </row>
    <row r="170" spans="1:92" ht="18" x14ac:dyDescent="0.25">
      <c r="A170" s="25" t="s">
        <v>0</v>
      </c>
      <c r="B170" s="25" t="s">
        <v>6</v>
      </c>
      <c r="C170" s="25" t="s">
        <v>1</v>
      </c>
      <c r="D170" s="26" t="s">
        <v>24</v>
      </c>
      <c r="E170" s="26" t="s">
        <v>106</v>
      </c>
      <c r="F170" s="26" t="s">
        <v>107</v>
      </c>
      <c r="G170" s="81" t="s">
        <v>25</v>
      </c>
      <c r="H170" s="26" t="s">
        <v>31</v>
      </c>
      <c r="I170" s="26" t="s">
        <v>41</v>
      </c>
      <c r="J170" s="26" t="s">
        <v>2</v>
      </c>
      <c r="K170" s="26" t="s">
        <v>42</v>
      </c>
      <c r="L170" s="82" t="s">
        <v>43</v>
      </c>
      <c r="M170" s="26" t="s">
        <v>3</v>
      </c>
      <c r="N170" s="26" t="s">
        <v>4</v>
      </c>
      <c r="O170" s="26" t="s">
        <v>5</v>
      </c>
      <c r="P170" s="52"/>
      <c r="Q170" s="83" t="s">
        <v>111</v>
      </c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  <c r="AD170" s="52"/>
      <c r="AE170" s="52"/>
      <c r="AF170" s="52"/>
      <c r="AG170" s="52"/>
      <c r="AH170" s="52"/>
      <c r="AI170" s="52"/>
      <c r="AJ170" s="52"/>
      <c r="AK170" s="52"/>
      <c r="AL170" s="52"/>
      <c r="AM170" s="52"/>
      <c r="AN170" s="12"/>
      <c r="AO170" s="12" t="s">
        <v>25</v>
      </c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3"/>
      <c r="BZ170" s="13"/>
      <c r="CA170" s="14" t="s">
        <v>12</v>
      </c>
      <c r="CB170" s="15" t="s">
        <v>13</v>
      </c>
      <c r="CC170" s="15" t="s">
        <v>14</v>
      </c>
      <c r="CD170" s="15" t="s">
        <v>15</v>
      </c>
      <c r="CE170" s="15" t="s">
        <v>16</v>
      </c>
      <c r="CF170" s="15" t="s">
        <v>17</v>
      </c>
      <c r="CG170" s="15" t="s">
        <v>18</v>
      </c>
      <c r="CH170" s="15" t="s">
        <v>19</v>
      </c>
      <c r="CI170" s="15" t="s">
        <v>20</v>
      </c>
      <c r="CJ170" s="15" t="s">
        <v>21</v>
      </c>
      <c r="CK170" s="15" t="s">
        <v>22</v>
      </c>
      <c r="CL170" s="15" t="s">
        <v>23</v>
      </c>
    </row>
    <row r="172" spans="1:92" x14ac:dyDescent="0.25">
      <c r="A172" s="3">
        <v>1</v>
      </c>
      <c r="B172" s="5"/>
      <c r="C172" s="6"/>
      <c r="D172" s="8"/>
      <c r="E172" s="80"/>
      <c r="F172" s="79"/>
      <c r="G172" s="21" t="s">
        <v>28</v>
      </c>
      <c r="H172" s="23"/>
      <c r="I172" s="54">
        <f>+H172*D172</f>
        <v>0</v>
      </c>
      <c r="J172" s="7"/>
      <c r="K172" s="54">
        <f>+I172-J172</f>
        <v>0</v>
      </c>
      <c r="L172" s="33">
        <v>25</v>
      </c>
      <c r="M172" s="4">
        <f>IF(+L172=5,+K172*L172/100,0)</f>
        <v>0</v>
      </c>
      <c r="N172" s="4">
        <f>+IF(+L172=13,+K172*L172/100,0)</f>
        <v>0</v>
      </c>
      <c r="O172" s="4">
        <f>+IF(+L172=25,+K172*L172/100,0)</f>
        <v>0</v>
      </c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  <c r="AE172" s="53"/>
      <c r="AF172" s="53"/>
      <c r="AG172" s="53"/>
      <c r="AH172" s="53"/>
      <c r="AI172" s="53"/>
      <c r="AJ172" s="53"/>
      <c r="AK172" s="53"/>
      <c r="AL172" s="53"/>
      <c r="AM172" s="53"/>
      <c r="AN172" s="16"/>
      <c r="AO172" s="24" t="s">
        <v>28</v>
      </c>
      <c r="AP172" s="16"/>
      <c r="AQ172" s="31">
        <v>5</v>
      </c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  <c r="BY172" s="17">
        <v>1</v>
      </c>
      <c r="BZ172" s="18">
        <v>44592</v>
      </c>
      <c r="CA172" s="19" t="e">
        <f>IF(+B172&lt;44592,+#REF!+#REF!+N172,0)</f>
        <v>#REF!</v>
      </c>
      <c r="CB172" s="19" t="b">
        <f>IF(+B172&gt;44592,+IF(+B172&lt;44620,+#REF!+#REF!+N172,0))</f>
        <v>0</v>
      </c>
      <c r="CC172" s="19"/>
      <c r="CD172" s="19"/>
      <c r="CE172" s="19"/>
      <c r="CF172" s="19"/>
      <c r="CG172" s="19"/>
      <c r="CH172" s="19"/>
      <c r="CI172" s="19"/>
      <c r="CJ172" s="19"/>
      <c r="CK172" s="19"/>
      <c r="CL172" s="19"/>
    </row>
    <row r="173" spans="1:92" x14ac:dyDescent="0.25">
      <c r="A173" s="3">
        <f>+A172+1</f>
        <v>2</v>
      </c>
      <c r="B173" s="5"/>
      <c r="C173" s="6"/>
      <c r="D173" s="8"/>
      <c r="E173" s="80"/>
      <c r="F173" s="79"/>
      <c r="G173" s="21" t="s">
        <v>28</v>
      </c>
      <c r="H173" s="23"/>
      <c r="I173" s="54">
        <f t="shared" ref="I173:I196" si="54">+H173*D173</f>
        <v>0</v>
      </c>
      <c r="J173" s="7"/>
      <c r="K173" s="54">
        <f t="shared" ref="K173:K196" si="55">+I173-J173</f>
        <v>0</v>
      </c>
      <c r="L173" s="33">
        <v>25</v>
      </c>
      <c r="M173" s="4">
        <f t="shared" ref="M173:M196" si="56">IF(+L173=5,+K173*L173/100,0)</f>
        <v>0</v>
      </c>
      <c r="N173" s="4">
        <f t="shared" ref="N173:N196" si="57">+IF(+L173=13,+K173*L173/100,0)</f>
        <v>0</v>
      </c>
      <c r="O173" s="4">
        <f t="shared" ref="O173:O196" si="58">+IF(+L173=25,+K173*L173/100,0)</f>
        <v>0</v>
      </c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  <c r="AE173" s="53"/>
      <c r="AF173" s="53"/>
      <c r="AG173" s="53"/>
      <c r="AH173" s="53"/>
      <c r="AI173" s="53"/>
      <c r="AJ173" s="53"/>
      <c r="AK173" s="53"/>
      <c r="AL173" s="53"/>
      <c r="AM173" s="53"/>
      <c r="AN173" s="16"/>
      <c r="AO173" s="24" t="s">
        <v>29</v>
      </c>
      <c r="AP173" s="16"/>
      <c r="AQ173" s="31">
        <v>13</v>
      </c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  <c r="BY173" s="17">
        <v>2</v>
      </c>
      <c r="BZ173" s="18">
        <v>44620</v>
      </c>
      <c r="CA173" s="19" t="e">
        <f>IF(+B173&lt;44592,+#REF!+#REF!+N173,0)</f>
        <v>#REF!</v>
      </c>
      <c r="CB173" s="19">
        <f>IF(+B173&gt;44592,+IF(+B173&lt;44620,+#REF!+#REF!+N173,0),0)</f>
        <v>0</v>
      </c>
      <c r="CC173" s="19"/>
      <c r="CD173" s="19"/>
      <c r="CE173" s="19"/>
      <c r="CF173" s="19"/>
      <c r="CG173" s="19"/>
      <c r="CH173" s="19"/>
      <c r="CI173" s="19"/>
      <c r="CJ173" s="19"/>
      <c r="CK173" s="19"/>
      <c r="CL173" s="19"/>
    </row>
    <row r="174" spans="1:92" x14ac:dyDescent="0.25">
      <c r="A174" s="3">
        <f t="shared" ref="A174:A196" si="59">+A173+1</f>
        <v>3</v>
      </c>
      <c r="B174" s="5"/>
      <c r="C174" s="6"/>
      <c r="D174" s="8"/>
      <c r="E174" s="80"/>
      <c r="F174" s="79"/>
      <c r="G174" s="21" t="s">
        <v>28</v>
      </c>
      <c r="H174" s="23"/>
      <c r="I174" s="54">
        <f t="shared" si="54"/>
        <v>0</v>
      </c>
      <c r="J174" s="7"/>
      <c r="K174" s="54">
        <f t="shared" si="55"/>
        <v>0</v>
      </c>
      <c r="L174" s="33">
        <v>25</v>
      </c>
      <c r="M174" s="4">
        <f t="shared" si="56"/>
        <v>0</v>
      </c>
      <c r="N174" s="4">
        <f t="shared" si="57"/>
        <v>0</v>
      </c>
      <c r="O174" s="4">
        <f t="shared" si="58"/>
        <v>0</v>
      </c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  <c r="AE174" s="53"/>
      <c r="AF174" s="53"/>
      <c r="AG174" s="53"/>
      <c r="AH174" s="53"/>
      <c r="AI174" s="53"/>
      <c r="AJ174" s="53"/>
      <c r="AK174" s="53"/>
      <c r="AL174" s="53"/>
      <c r="AM174" s="53"/>
      <c r="AN174" s="16"/>
      <c r="AO174" s="24" t="s">
        <v>27</v>
      </c>
      <c r="AP174" s="16"/>
      <c r="AQ174" s="31">
        <v>25</v>
      </c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  <c r="BY174" s="17">
        <v>3</v>
      </c>
      <c r="BZ174" s="18">
        <v>44651</v>
      </c>
      <c r="CA174" s="19" t="e">
        <f>IF(+B174&lt;44592,+#REF!+#REF!+N174,0)</f>
        <v>#REF!</v>
      </c>
      <c r="CB174" s="19">
        <f>IF(+B174&gt;44592,+IF(+B174&lt;44620,+#REF!+#REF!+N174,0),0)</f>
        <v>0</v>
      </c>
      <c r="CC174" s="19"/>
      <c r="CD174" s="19"/>
      <c r="CE174" s="19"/>
      <c r="CF174" s="19"/>
      <c r="CG174" s="19"/>
      <c r="CH174" s="19"/>
      <c r="CI174" s="19"/>
      <c r="CJ174" s="19"/>
      <c r="CK174" s="19"/>
      <c r="CL174" s="19"/>
    </row>
    <row r="175" spans="1:92" x14ac:dyDescent="0.25">
      <c r="A175" s="3">
        <f t="shared" si="59"/>
        <v>4</v>
      </c>
      <c r="B175" s="5"/>
      <c r="C175" s="6"/>
      <c r="D175" s="8"/>
      <c r="E175" s="80"/>
      <c r="F175" s="79"/>
      <c r="G175" s="21" t="s">
        <v>28</v>
      </c>
      <c r="H175" s="23"/>
      <c r="I175" s="54">
        <f t="shared" si="54"/>
        <v>0</v>
      </c>
      <c r="J175" s="7"/>
      <c r="K175" s="54">
        <f t="shared" si="55"/>
        <v>0</v>
      </c>
      <c r="L175" s="33">
        <v>25</v>
      </c>
      <c r="M175" s="4">
        <f t="shared" si="56"/>
        <v>0</v>
      </c>
      <c r="N175" s="4">
        <f t="shared" si="57"/>
        <v>0</v>
      </c>
      <c r="O175" s="4">
        <f t="shared" si="58"/>
        <v>0</v>
      </c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  <c r="AE175" s="53"/>
      <c r="AF175" s="53"/>
      <c r="AG175" s="53"/>
      <c r="AH175" s="53"/>
      <c r="AI175" s="53"/>
      <c r="AJ175" s="53"/>
      <c r="AK175" s="53"/>
      <c r="AL175" s="53"/>
      <c r="AM175" s="53"/>
      <c r="AN175" s="16"/>
      <c r="AO175" s="24" t="s">
        <v>30</v>
      </c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  <c r="BY175" s="17">
        <v>4</v>
      </c>
      <c r="BZ175" s="18">
        <v>44681</v>
      </c>
      <c r="CA175" s="19" t="e">
        <f>IF(+B175&lt;44592,+#REF!+#REF!+N175,0)</f>
        <v>#REF!</v>
      </c>
      <c r="CB175" s="19">
        <f>IF(+B175&gt;44592,+IF(+B175&lt;44620,+#REF!+#REF!+N175,0),0)</f>
        <v>0</v>
      </c>
      <c r="CC175" s="19"/>
      <c r="CD175" s="19"/>
      <c r="CE175" s="19"/>
      <c r="CF175" s="19"/>
      <c r="CG175" s="19"/>
      <c r="CH175" s="19"/>
      <c r="CI175" s="19"/>
      <c r="CJ175" s="19"/>
      <c r="CK175" s="19"/>
      <c r="CL175" s="19"/>
    </row>
    <row r="176" spans="1:92" x14ac:dyDescent="0.25">
      <c r="A176" s="3">
        <f t="shared" si="59"/>
        <v>5</v>
      </c>
      <c r="B176" s="5"/>
      <c r="C176" s="6"/>
      <c r="D176" s="8"/>
      <c r="E176" s="80"/>
      <c r="F176" s="79"/>
      <c r="G176" s="21" t="s">
        <v>28</v>
      </c>
      <c r="H176" s="23"/>
      <c r="I176" s="54">
        <f t="shared" si="54"/>
        <v>0</v>
      </c>
      <c r="J176" s="7"/>
      <c r="K176" s="54">
        <f t="shared" si="55"/>
        <v>0</v>
      </c>
      <c r="L176" s="33">
        <v>25</v>
      </c>
      <c r="M176" s="4">
        <f t="shared" si="56"/>
        <v>0</v>
      </c>
      <c r="N176" s="4">
        <f t="shared" si="57"/>
        <v>0</v>
      </c>
      <c r="O176" s="4">
        <f t="shared" si="58"/>
        <v>0</v>
      </c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  <c r="AE176" s="53"/>
      <c r="AF176" s="53"/>
      <c r="AG176" s="53"/>
      <c r="AH176" s="53"/>
      <c r="AI176" s="53"/>
      <c r="AJ176" s="53"/>
      <c r="AK176" s="53"/>
      <c r="AL176" s="53"/>
      <c r="AM176" s="53"/>
      <c r="AN176" s="16"/>
      <c r="AO176" s="24" t="s">
        <v>32</v>
      </c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  <c r="BY176" s="17">
        <v>5</v>
      </c>
      <c r="BZ176" s="18">
        <v>44712</v>
      </c>
      <c r="CA176" s="19" t="e">
        <f>IF(+B176&lt;44592,+#REF!+#REF!+N176,0)</f>
        <v>#REF!</v>
      </c>
      <c r="CB176" s="19">
        <f>IF(+B176&gt;44592,+IF(+B176&lt;44620,+#REF!+#REF!+N176,0),0)</f>
        <v>0</v>
      </c>
      <c r="CC176" s="19"/>
      <c r="CD176" s="19"/>
      <c r="CE176" s="19"/>
      <c r="CF176" s="19"/>
      <c r="CG176" s="19"/>
      <c r="CH176" s="19"/>
      <c r="CI176" s="19"/>
      <c r="CJ176" s="19"/>
      <c r="CK176" s="19"/>
      <c r="CL176" s="19"/>
    </row>
    <row r="177" spans="1:90" x14ac:dyDescent="0.25">
      <c r="A177" s="3">
        <f t="shared" si="59"/>
        <v>6</v>
      </c>
      <c r="B177" s="5"/>
      <c r="C177" s="6"/>
      <c r="D177" s="8"/>
      <c r="E177" s="80"/>
      <c r="F177" s="79"/>
      <c r="G177" s="21" t="s">
        <v>28</v>
      </c>
      <c r="H177" s="23"/>
      <c r="I177" s="54">
        <f t="shared" si="54"/>
        <v>0</v>
      </c>
      <c r="J177" s="7"/>
      <c r="K177" s="54">
        <f t="shared" si="55"/>
        <v>0</v>
      </c>
      <c r="L177" s="33">
        <v>25</v>
      </c>
      <c r="M177" s="4">
        <f t="shared" si="56"/>
        <v>0</v>
      </c>
      <c r="N177" s="4">
        <f t="shared" si="57"/>
        <v>0</v>
      </c>
      <c r="O177" s="4">
        <f t="shared" si="58"/>
        <v>0</v>
      </c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  <c r="AE177" s="53"/>
      <c r="AF177" s="53"/>
      <c r="AG177" s="53"/>
      <c r="AH177" s="53"/>
      <c r="AI177" s="53"/>
      <c r="AJ177" s="53"/>
      <c r="AK177" s="53"/>
      <c r="AL177" s="53"/>
      <c r="AM177" s="53"/>
      <c r="AN177" s="16"/>
      <c r="AO177" s="24" t="s">
        <v>33</v>
      </c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  <c r="BY177" s="17">
        <v>6</v>
      </c>
      <c r="BZ177" s="18">
        <v>44742</v>
      </c>
      <c r="CA177" s="19" t="e">
        <f>IF(+B177&lt;44592,+#REF!+#REF!+N177,0)</f>
        <v>#REF!</v>
      </c>
      <c r="CB177" s="19">
        <f>IF(+B177&gt;44592,+IF(+B177&lt;44620,+#REF!+#REF!+N177,0),0)</f>
        <v>0</v>
      </c>
      <c r="CC177" s="19"/>
      <c r="CD177" s="19"/>
      <c r="CE177" s="19"/>
      <c r="CF177" s="19"/>
      <c r="CG177" s="19"/>
      <c r="CH177" s="19"/>
      <c r="CI177" s="19"/>
      <c r="CJ177" s="19"/>
      <c r="CK177" s="19"/>
      <c r="CL177" s="19"/>
    </row>
    <row r="178" spans="1:90" x14ac:dyDescent="0.25">
      <c r="A178" s="3">
        <f t="shared" si="59"/>
        <v>7</v>
      </c>
      <c r="B178" s="5"/>
      <c r="C178" s="6"/>
      <c r="D178" s="8"/>
      <c r="E178" s="80"/>
      <c r="F178" s="79"/>
      <c r="G178" s="21" t="s">
        <v>28</v>
      </c>
      <c r="H178" s="23"/>
      <c r="I178" s="54">
        <f t="shared" si="54"/>
        <v>0</v>
      </c>
      <c r="J178" s="7"/>
      <c r="K178" s="54">
        <f t="shared" si="55"/>
        <v>0</v>
      </c>
      <c r="L178" s="33">
        <v>25</v>
      </c>
      <c r="M178" s="4">
        <f t="shared" si="56"/>
        <v>0</v>
      </c>
      <c r="N178" s="4">
        <f t="shared" si="57"/>
        <v>0</v>
      </c>
      <c r="O178" s="4">
        <f t="shared" si="58"/>
        <v>0</v>
      </c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  <c r="AE178" s="53"/>
      <c r="AF178" s="53"/>
      <c r="AG178" s="53"/>
      <c r="AH178" s="53"/>
      <c r="AI178" s="53"/>
      <c r="AJ178" s="53"/>
      <c r="AK178" s="53"/>
      <c r="AL178" s="53"/>
      <c r="AM178" s="53"/>
      <c r="AN178" s="16"/>
      <c r="AO178" s="24" t="s">
        <v>34</v>
      </c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  <c r="BY178" s="17">
        <v>7</v>
      </c>
      <c r="BZ178" s="18">
        <v>44773</v>
      </c>
      <c r="CA178" s="19" t="e">
        <f>IF(+B178&lt;44592,+#REF!+#REF!+N178,0)</f>
        <v>#REF!</v>
      </c>
      <c r="CB178" s="19">
        <f>IF(+B178&gt;44592,+IF(+B178&lt;44620,+#REF!+#REF!+N178,0),0)</f>
        <v>0</v>
      </c>
      <c r="CC178" s="19"/>
      <c r="CD178" s="19"/>
      <c r="CE178" s="19"/>
      <c r="CF178" s="19"/>
      <c r="CG178" s="19"/>
      <c r="CH178" s="19"/>
      <c r="CI178" s="19"/>
      <c r="CJ178" s="19"/>
      <c r="CK178" s="19"/>
      <c r="CL178" s="19"/>
    </row>
    <row r="179" spans="1:90" x14ac:dyDescent="0.25">
      <c r="A179" s="3">
        <f t="shared" si="59"/>
        <v>8</v>
      </c>
      <c r="B179" s="5"/>
      <c r="C179" s="6"/>
      <c r="D179" s="8"/>
      <c r="E179" s="80"/>
      <c r="F179" s="79"/>
      <c r="G179" s="21" t="s">
        <v>28</v>
      </c>
      <c r="H179" s="23"/>
      <c r="I179" s="54">
        <f t="shared" si="54"/>
        <v>0</v>
      </c>
      <c r="J179" s="7"/>
      <c r="K179" s="54">
        <f t="shared" si="55"/>
        <v>0</v>
      </c>
      <c r="L179" s="33">
        <v>25</v>
      </c>
      <c r="M179" s="4">
        <f t="shared" si="56"/>
        <v>0</v>
      </c>
      <c r="N179" s="4">
        <f t="shared" si="57"/>
        <v>0</v>
      </c>
      <c r="O179" s="4">
        <f t="shared" si="58"/>
        <v>0</v>
      </c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  <c r="AE179" s="53"/>
      <c r="AF179" s="53"/>
      <c r="AG179" s="53"/>
      <c r="AH179" s="53"/>
      <c r="AI179" s="53"/>
      <c r="AJ179" s="53"/>
      <c r="AK179" s="53"/>
      <c r="AL179" s="53"/>
      <c r="AM179" s="53"/>
      <c r="AN179" s="16"/>
      <c r="AO179" s="24" t="s">
        <v>35</v>
      </c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  <c r="BY179" s="17">
        <v>8</v>
      </c>
      <c r="BZ179" s="18">
        <v>44804</v>
      </c>
      <c r="CA179" s="19" t="e">
        <f>IF(+B179&lt;44592,+#REF!+#REF!+N179,0)</f>
        <v>#REF!</v>
      </c>
      <c r="CB179" s="19">
        <f>IF(+B179&gt;44592,+IF(+B179&lt;44620,+#REF!+#REF!+N179,0),0)</f>
        <v>0</v>
      </c>
      <c r="CC179" s="19"/>
      <c r="CD179" s="19"/>
      <c r="CE179" s="19"/>
      <c r="CF179" s="19"/>
      <c r="CG179" s="19"/>
      <c r="CH179" s="19"/>
      <c r="CI179" s="19"/>
      <c r="CJ179" s="19"/>
      <c r="CK179" s="19"/>
      <c r="CL179" s="19"/>
    </row>
    <row r="180" spans="1:90" x14ac:dyDescent="0.25">
      <c r="A180" s="3">
        <f t="shared" si="59"/>
        <v>9</v>
      </c>
      <c r="B180" s="5"/>
      <c r="C180" s="6"/>
      <c r="D180" s="8"/>
      <c r="E180" s="80"/>
      <c r="F180" s="79"/>
      <c r="G180" s="21" t="s">
        <v>28</v>
      </c>
      <c r="H180" s="23"/>
      <c r="I180" s="54">
        <f t="shared" si="54"/>
        <v>0</v>
      </c>
      <c r="J180" s="7"/>
      <c r="K180" s="54">
        <f t="shared" si="55"/>
        <v>0</v>
      </c>
      <c r="L180" s="33">
        <v>25</v>
      </c>
      <c r="M180" s="4">
        <f t="shared" si="56"/>
        <v>0</v>
      </c>
      <c r="N180" s="4">
        <f t="shared" si="57"/>
        <v>0</v>
      </c>
      <c r="O180" s="4">
        <f t="shared" si="58"/>
        <v>0</v>
      </c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  <c r="AE180" s="53"/>
      <c r="AF180" s="53"/>
      <c r="AG180" s="53"/>
      <c r="AH180" s="53"/>
      <c r="AI180" s="53"/>
      <c r="AJ180" s="53"/>
      <c r="AK180" s="53"/>
      <c r="AL180" s="53"/>
      <c r="AM180" s="53"/>
      <c r="AN180" s="16"/>
      <c r="AO180" s="24" t="s">
        <v>36</v>
      </c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  <c r="BY180" s="17">
        <v>9</v>
      </c>
      <c r="BZ180" s="18">
        <v>44834</v>
      </c>
      <c r="CA180" s="19" t="e">
        <f>IF(+B180&lt;44592,+#REF!+#REF!+N180,0)</f>
        <v>#REF!</v>
      </c>
      <c r="CB180" s="19">
        <f>IF(+B180&gt;44592,+IF(+B180&lt;44620,+#REF!+#REF!+N180,0),0)</f>
        <v>0</v>
      </c>
      <c r="CC180" s="19"/>
      <c r="CD180" s="19"/>
      <c r="CE180" s="19"/>
      <c r="CF180" s="19"/>
      <c r="CG180" s="19"/>
      <c r="CH180" s="19"/>
      <c r="CI180" s="19"/>
      <c r="CJ180" s="19"/>
      <c r="CK180" s="19"/>
      <c r="CL180" s="19"/>
    </row>
    <row r="181" spans="1:90" x14ac:dyDescent="0.25">
      <c r="A181" s="3">
        <f t="shared" si="59"/>
        <v>10</v>
      </c>
      <c r="B181" s="5"/>
      <c r="C181" s="6"/>
      <c r="D181" s="8"/>
      <c r="E181" s="80"/>
      <c r="F181" s="79"/>
      <c r="G181" s="21" t="s">
        <v>28</v>
      </c>
      <c r="H181" s="23"/>
      <c r="I181" s="54">
        <f t="shared" si="54"/>
        <v>0</v>
      </c>
      <c r="J181" s="7"/>
      <c r="K181" s="54">
        <f t="shared" si="55"/>
        <v>0</v>
      </c>
      <c r="L181" s="33">
        <v>25</v>
      </c>
      <c r="M181" s="4">
        <f t="shared" si="56"/>
        <v>0</v>
      </c>
      <c r="N181" s="4">
        <f t="shared" si="57"/>
        <v>0</v>
      </c>
      <c r="O181" s="4">
        <f t="shared" si="58"/>
        <v>0</v>
      </c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  <c r="AE181" s="53"/>
      <c r="AF181" s="53"/>
      <c r="AG181" s="53"/>
      <c r="AH181" s="53"/>
      <c r="AI181" s="53"/>
      <c r="AJ181" s="53"/>
      <c r="AK181" s="53"/>
      <c r="AL181" s="53"/>
      <c r="AM181" s="53"/>
      <c r="AN181" s="16"/>
      <c r="AO181" s="24" t="s">
        <v>37</v>
      </c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  <c r="BY181" s="17">
        <v>10</v>
      </c>
      <c r="BZ181" s="18">
        <v>44865</v>
      </c>
      <c r="CA181" s="19" t="e">
        <f>IF(+B181&lt;44592,+#REF!+#REF!+N181,0)</f>
        <v>#REF!</v>
      </c>
      <c r="CB181" s="19">
        <f>IF(+B181&gt;44592,+IF(+B181&lt;44620,+#REF!+#REF!+N181,0),0)</f>
        <v>0</v>
      </c>
      <c r="CC181" s="19"/>
      <c r="CD181" s="19"/>
      <c r="CE181" s="19"/>
      <c r="CF181" s="19"/>
      <c r="CG181" s="19"/>
      <c r="CH181" s="19"/>
      <c r="CI181" s="19"/>
      <c r="CJ181" s="19"/>
      <c r="CK181" s="19"/>
      <c r="CL181" s="19"/>
    </row>
    <row r="182" spans="1:90" x14ac:dyDescent="0.25">
      <c r="A182" s="3">
        <f t="shared" si="59"/>
        <v>11</v>
      </c>
      <c r="B182" s="5"/>
      <c r="C182" s="6"/>
      <c r="D182" s="8"/>
      <c r="E182" s="80"/>
      <c r="F182" s="79"/>
      <c r="G182" s="21" t="s">
        <v>28</v>
      </c>
      <c r="H182" s="23"/>
      <c r="I182" s="54">
        <f t="shared" si="54"/>
        <v>0</v>
      </c>
      <c r="J182" s="7"/>
      <c r="K182" s="54">
        <f t="shared" si="55"/>
        <v>0</v>
      </c>
      <c r="L182" s="33">
        <v>25</v>
      </c>
      <c r="M182" s="4">
        <f t="shared" si="56"/>
        <v>0</v>
      </c>
      <c r="N182" s="4">
        <f t="shared" si="57"/>
        <v>0</v>
      </c>
      <c r="O182" s="4">
        <f t="shared" si="58"/>
        <v>0</v>
      </c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  <c r="AE182" s="53"/>
      <c r="AF182" s="53"/>
      <c r="AG182" s="53"/>
      <c r="AH182" s="53"/>
      <c r="AI182" s="53"/>
      <c r="AJ182" s="53"/>
      <c r="AK182" s="53"/>
      <c r="AL182" s="53"/>
      <c r="AM182" s="53"/>
      <c r="AN182" s="16"/>
      <c r="AO182" s="24" t="s">
        <v>38</v>
      </c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  <c r="BY182" s="17">
        <v>11</v>
      </c>
      <c r="BZ182" s="18">
        <v>44895</v>
      </c>
      <c r="CA182" s="19" t="e">
        <f>IF(+B182&lt;44592,+#REF!+#REF!+N182,0)</f>
        <v>#REF!</v>
      </c>
      <c r="CB182" s="19">
        <f>IF(+B182&gt;44592,+IF(+B182&lt;44620,+#REF!+#REF!+N182,0),0)</f>
        <v>0</v>
      </c>
      <c r="CC182" s="19"/>
      <c r="CD182" s="19"/>
      <c r="CE182" s="19"/>
      <c r="CF182" s="19"/>
      <c r="CG182" s="19"/>
      <c r="CH182" s="19"/>
      <c r="CI182" s="19"/>
      <c r="CJ182" s="19"/>
      <c r="CK182" s="19"/>
      <c r="CL182" s="19"/>
    </row>
    <row r="183" spans="1:90" x14ac:dyDescent="0.25">
      <c r="A183" s="3">
        <f t="shared" si="59"/>
        <v>12</v>
      </c>
      <c r="B183" s="5"/>
      <c r="C183" s="6"/>
      <c r="D183" s="8"/>
      <c r="E183" s="80"/>
      <c r="F183" s="79"/>
      <c r="G183" s="21" t="s">
        <v>28</v>
      </c>
      <c r="H183" s="23"/>
      <c r="I183" s="54">
        <f t="shared" si="54"/>
        <v>0</v>
      </c>
      <c r="J183" s="7"/>
      <c r="K183" s="54">
        <f t="shared" si="55"/>
        <v>0</v>
      </c>
      <c r="L183" s="33">
        <v>25</v>
      </c>
      <c r="M183" s="4">
        <f t="shared" si="56"/>
        <v>0</v>
      </c>
      <c r="N183" s="4">
        <f t="shared" si="57"/>
        <v>0</v>
      </c>
      <c r="O183" s="4">
        <f t="shared" si="58"/>
        <v>0</v>
      </c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  <c r="AE183" s="53"/>
      <c r="AF183" s="53"/>
      <c r="AG183" s="53"/>
      <c r="AH183" s="53"/>
      <c r="AI183" s="53"/>
      <c r="AJ183" s="53"/>
      <c r="AK183" s="53"/>
      <c r="AL183" s="53"/>
      <c r="AM183" s="53"/>
      <c r="AN183" s="16"/>
      <c r="AO183" s="24" t="s">
        <v>39</v>
      </c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  <c r="BY183" s="17">
        <v>12</v>
      </c>
      <c r="BZ183" s="18">
        <v>44926</v>
      </c>
      <c r="CA183" s="19" t="e">
        <f>IF(+B183&lt;44592,+#REF!+#REF!+N183,0)</f>
        <v>#REF!</v>
      </c>
      <c r="CB183" s="19">
        <f>IF(+B183&gt;44592,+IF(+B183&lt;44620,+#REF!+#REF!+N183,0),0)</f>
        <v>0</v>
      </c>
      <c r="CC183" s="19"/>
      <c r="CD183" s="19"/>
      <c r="CE183" s="19"/>
      <c r="CF183" s="19"/>
      <c r="CG183" s="19"/>
      <c r="CH183" s="19"/>
      <c r="CI183" s="19"/>
      <c r="CJ183" s="19"/>
      <c r="CK183" s="19"/>
      <c r="CL183" s="19"/>
    </row>
    <row r="184" spans="1:90" x14ac:dyDescent="0.25">
      <c r="A184" s="3">
        <f t="shared" si="59"/>
        <v>13</v>
      </c>
      <c r="B184" s="5"/>
      <c r="C184" s="6"/>
      <c r="D184" s="8"/>
      <c r="E184" s="80"/>
      <c r="F184" s="79"/>
      <c r="G184" s="21" t="s">
        <v>28</v>
      </c>
      <c r="H184" s="23"/>
      <c r="I184" s="54">
        <f t="shared" si="54"/>
        <v>0</v>
      </c>
      <c r="J184" s="7"/>
      <c r="K184" s="54">
        <f t="shared" si="55"/>
        <v>0</v>
      </c>
      <c r="L184" s="33">
        <v>25</v>
      </c>
      <c r="M184" s="4">
        <f t="shared" si="56"/>
        <v>0</v>
      </c>
      <c r="N184" s="4">
        <f t="shared" si="57"/>
        <v>0</v>
      </c>
      <c r="O184" s="4">
        <f t="shared" si="58"/>
        <v>0</v>
      </c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  <c r="AE184" s="53"/>
      <c r="AF184" s="53"/>
      <c r="AG184" s="53"/>
      <c r="AH184" s="53"/>
      <c r="AI184" s="53"/>
      <c r="AJ184" s="53"/>
      <c r="AK184" s="53"/>
      <c r="AL184" s="53"/>
      <c r="AM184" s="53"/>
      <c r="AN184" s="16"/>
      <c r="AO184" s="24" t="s">
        <v>40</v>
      </c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  <c r="BY184" s="17"/>
      <c r="BZ184" s="20"/>
      <c r="CA184" s="19" t="e">
        <f>IF(+B184&lt;44592,+#REF!+#REF!+N184,0)</f>
        <v>#REF!</v>
      </c>
      <c r="CB184" s="19">
        <f>IF(+B184&gt;44592,+IF(+B184&lt;44620,+#REF!+#REF!+N184,0),0)</f>
        <v>0</v>
      </c>
      <c r="CC184" s="19"/>
      <c r="CD184" s="19"/>
      <c r="CE184" s="19"/>
      <c r="CF184" s="19"/>
      <c r="CG184" s="19"/>
      <c r="CH184" s="19"/>
      <c r="CI184" s="19"/>
      <c r="CJ184" s="19"/>
      <c r="CK184" s="19"/>
      <c r="CL184" s="19"/>
    </row>
    <row r="185" spans="1:90" x14ac:dyDescent="0.25">
      <c r="A185" s="3">
        <f t="shared" si="59"/>
        <v>14</v>
      </c>
      <c r="B185" s="5"/>
      <c r="C185" s="6"/>
      <c r="D185" s="8"/>
      <c r="E185" s="80"/>
      <c r="F185" s="79"/>
      <c r="G185" s="21" t="s">
        <v>28</v>
      </c>
      <c r="H185" s="23"/>
      <c r="I185" s="54">
        <f t="shared" si="54"/>
        <v>0</v>
      </c>
      <c r="J185" s="7"/>
      <c r="K185" s="54">
        <f t="shared" si="55"/>
        <v>0</v>
      </c>
      <c r="L185" s="33">
        <v>25</v>
      </c>
      <c r="M185" s="4">
        <f t="shared" si="56"/>
        <v>0</v>
      </c>
      <c r="N185" s="4">
        <f t="shared" si="57"/>
        <v>0</v>
      </c>
      <c r="O185" s="4">
        <f t="shared" si="58"/>
        <v>0</v>
      </c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  <c r="AE185" s="53"/>
      <c r="AF185" s="53"/>
      <c r="AG185" s="53"/>
      <c r="AH185" s="53"/>
      <c r="AI185" s="53"/>
      <c r="AJ185" s="53"/>
      <c r="AK185" s="53"/>
      <c r="AL185" s="53"/>
      <c r="AM185" s="53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  <c r="BY185" s="17"/>
      <c r="BZ185" s="20"/>
      <c r="CA185" s="19" t="e">
        <f>IF(+B185&lt;44592,+#REF!+#REF!+N185,0)</f>
        <v>#REF!</v>
      </c>
      <c r="CB185" s="19">
        <f>IF(+B185&gt;44592,+IF(+B185&lt;44620,+#REF!+#REF!+N185,0),0)</f>
        <v>0</v>
      </c>
      <c r="CC185" s="19"/>
      <c r="CD185" s="19"/>
      <c r="CE185" s="19"/>
      <c r="CF185" s="19"/>
      <c r="CG185" s="19"/>
      <c r="CH185" s="19"/>
      <c r="CI185" s="19"/>
      <c r="CJ185" s="19"/>
      <c r="CK185" s="19"/>
      <c r="CL185" s="19"/>
    </row>
    <row r="186" spans="1:90" x14ac:dyDescent="0.25">
      <c r="A186" s="3">
        <f t="shared" si="59"/>
        <v>15</v>
      </c>
      <c r="B186" s="5"/>
      <c r="C186" s="6"/>
      <c r="D186" s="8"/>
      <c r="E186" s="80"/>
      <c r="F186" s="79"/>
      <c r="G186" s="21" t="s">
        <v>28</v>
      </c>
      <c r="H186" s="23"/>
      <c r="I186" s="54">
        <f t="shared" si="54"/>
        <v>0</v>
      </c>
      <c r="J186" s="7"/>
      <c r="K186" s="54">
        <f t="shared" si="55"/>
        <v>0</v>
      </c>
      <c r="L186" s="33">
        <v>25</v>
      </c>
      <c r="M186" s="4">
        <f t="shared" si="56"/>
        <v>0</v>
      </c>
      <c r="N186" s="4">
        <f t="shared" si="57"/>
        <v>0</v>
      </c>
      <c r="O186" s="4">
        <f t="shared" si="58"/>
        <v>0</v>
      </c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  <c r="AE186" s="53"/>
      <c r="AF186" s="53"/>
      <c r="AG186" s="53"/>
      <c r="AH186" s="53"/>
      <c r="AI186" s="53"/>
      <c r="AJ186" s="53"/>
      <c r="AK186" s="53"/>
      <c r="AL186" s="53"/>
      <c r="AM186" s="53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  <c r="BY186" s="17"/>
      <c r="BZ186" s="20"/>
      <c r="CA186" s="19" t="e">
        <f>IF(+B186&lt;44592,+#REF!+#REF!+N186,0)</f>
        <v>#REF!</v>
      </c>
      <c r="CB186" s="19">
        <f>IF(+B186&gt;44592,+IF(+B186&lt;44620,+#REF!+#REF!+N186,0),0)</f>
        <v>0</v>
      </c>
      <c r="CC186" s="19"/>
      <c r="CD186" s="19"/>
      <c r="CE186" s="19"/>
      <c r="CF186" s="19"/>
      <c r="CG186" s="19"/>
      <c r="CH186" s="19"/>
      <c r="CI186" s="19"/>
      <c r="CJ186" s="19"/>
      <c r="CK186" s="19"/>
      <c r="CL186" s="19"/>
    </row>
    <row r="187" spans="1:90" x14ac:dyDescent="0.25">
      <c r="A187" s="3">
        <f t="shared" si="59"/>
        <v>16</v>
      </c>
      <c r="B187" s="5"/>
      <c r="C187" s="6"/>
      <c r="D187" s="8"/>
      <c r="E187" s="80"/>
      <c r="F187" s="79"/>
      <c r="G187" s="21" t="s">
        <v>28</v>
      </c>
      <c r="H187" s="23"/>
      <c r="I187" s="54">
        <f t="shared" si="54"/>
        <v>0</v>
      </c>
      <c r="J187" s="7"/>
      <c r="K187" s="54">
        <f t="shared" si="55"/>
        <v>0</v>
      </c>
      <c r="L187" s="33">
        <v>25</v>
      </c>
      <c r="M187" s="4">
        <f t="shared" si="56"/>
        <v>0</v>
      </c>
      <c r="N187" s="4">
        <f t="shared" si="57"/>
        <v>0</v>
      </c>
      <c r="O187" s="4">
        <f t="shared" si="58"/>
        <v>0</v>
      </c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  <c r="AE187" s="53"/>
      <c r="AF187" s="53"/>
      <c r="AG187" s="53"/>
      <c r="AH187" s="53"/>
      <c r="AI187" s="53"/>
      <c r="AJ187" s="53"/>
      <c r="AK187" s="53"/>
      <c r="AL187" s="53"/>
      <c r="AM187" s="53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  <c r="BY187" s="17"/>
      <c r="BZ187" s="20"/>
      <c r="CA187" s="19" t="e">
        <f>IF(+B187&lt;44592,+#REF!+#REF!+N187,0)</f>
        <v>#REF!</v>
      </c>
      <c r="CB187" s="19">
        <f>IF(+B187&gt;44592,+IF(+B187&lt;44620,+#REF!+#REF!+N187,0),0)</f>
        <v>0</v>
      </c>
      <c r="CC187" s="19"/>
      <c r="CD187" s="19"/>
      <c r="CE187" s="19"/>
      <c r="CF187" s="19"/>
      <c r="CG187" s="19"/>
      <c r="CH187" s="19"/>
      <c r="CI187" s="19"/>
      <c r="CJ187" s="19"/>
      <c r="CK187" s="19"/>
      <c r="CL187" s="19"/>
    </row>
    <row r="188" spans="1:90" x14ac:dyDescent="0.25">
      <c r="A188" s="3">
        <f t="shared" si="59"/>
        <v>17</v>
      </c>
      <c r="B188" s="5"/>
      <c r="C188" s="6"/>
      <c r="D188" s="8"/>
      <c r="E188" s="80"/>
      <c r="F188" s="79"/>
      <c r="G188" s="21" t="s">
        <v>28</v>
      </c>
      <c r="H188" s="23"/>
      <c r="I188" s="54">
        <f t="shared" si="54"/>
        <v>0</v>
      </c>
      <c r="J188" s="7"/>
      <c r="K188" s="54">
        <f t="shared" si="55"/>
        <v>0</v>
      </c>
      <c r="L188" s="33">
        <v>25</v>
      </c>
      <c r="M188" s="4">
        <f t="shared" si="56"/>
        <v>0</v>
      </c>
      <c r="N188" s="4">
        <f t="shared" si="57"/>
        <v>0</v>
      </c>
      <c r="O188" s="4">
        <f t="shared" si="58"/>
        <v>0</v>
      </c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  <c r="AE188" s="53"/>
      <c r="AF188" s="53"/>
      <c r="AG188" s="53"/>
      <c r="AH188" s="53"/>
      <c r="AI188" s="53"/>
      <c r="AJ188" s="53"/>
      <c r="AK188" s="53"/>
      <c r="AL188" s="53"/>
      <c r="AM188" s="53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  <c r="BY188" s="17"/>
      <c r="BZ188" s="20"/>
      <c r="CA188" s="19" t="e">
        <f>IF(+B188&lt;44592,+#REF!+#REF!+N188,0)</f>
        <v>#REF!</v>
      </c>
      <c r="CB188" s="19">
        <f>IF(+B188&gt;44592,+IF(+B188&lt;44620,+#REF!+#REF!+N188,0),0)</f>
        <v>0</v>
      </c>
      <c r="CC188" s="19"/>
      <c r="CD188" s="19"/>
      <c r="CE188" s="19"/>
      <c r="CF188" s="19"/>
      <c r="CG188" s="19"/>
      <c r="CH188" s="19"/>
      <c r="CI188" s="19"/>
      <c r="CJ188" s="19"/>
      <c r="CK188" s="19"/>
      <c r="CL188" s="19"/>
    </row>
    <row r="189" spans="1:90" x14ac:dyDescent="0.25">
      <c r="A189" s="3">
        <f t="shared" si="59"/>
        <v>18</v>
      </c>
      <c r="B189" s="5"/>
      <c r="C189" s="6"/>
      <c r="D189" s="8"/>
      <c r="E189" s="80"/>
      <c r="F189" s="79"/>
      <c r="G189" s="21" t="s">
        <v>28</v>
      </c>
      <c r="H189" s="23"/>
      <c r="I189" s="54">
        <f t="shared" si="54"/>
        <v>0</v>
      </c>
      <c r="J189" s="7"/>
      <c r="K189" s="54">
        <f t="shared" si="55"/>
        <v>0</v>
      </c>
      <c r="L189" s="33">
        <v>25</v>
      </c>
      <c r="M189" s="4">
        <f t="shared" si="56"/>
        <v>0</v>
      </c>
      <c r="N189" s="4">
        <f t="shared" si="57"/>
        <v>0</v>
      </c>
      <c r="O189" s="4">
        <f t="shared" si="58"/>
        <v>0</v>
      </c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  <c r="AE189" s="53"/>
      <c r="AF189" s="53"/>
      <c r="AG189" s="53"/>
      <c r="AH189" s="53"/>
      <c r="AI189" s="53"/>
      <c r="AJ189" s="53"/>
      <c r="AK189" s="53"/>
      <c r="AL189" s="53"/>
      <c r="AM189" s="53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  <c r="BY189" s="17"/>
      <c r="BZ189" s="20"/>
      <c r="CA189" s="19" t="e">
        <f>IF(+B189&lt;44592,+#REF!+#REF!+N189,0)</f>
        <v>#REF!</v>
      </c>
      <c r="CB189" s="19">
        <f>IF(+B189&gt;44592,+IF(+B189&lt;44620,+#REF!+#REF!+N189,0),0)</f>
        <v>0</v>
      </c>
      <c r="CC189" s="19"/>
      <c r="CD189" s="19"/>
      <c r="CE189" s="19"/>
      <c r="CF189" s="19"/>
      <c r="CG189" s="19"/>
      <c r="CH189" s="19"/>
      <c r="CI189" s="19"/>
      <c r="CJ189" s="19"/>
      <c r="CK189" s="19"/>
      <c r="CL189" s="19"/>
    </row>
    <row r="190" spans="1:90" x14ac:dyDescent="0.25">
      <c r="A190" s="3">
        <f t="shared" si="59"/>
        <v>19</v>
      </c>
      <c r="B190" s="5"/>
      <c r="C190" s="6"/>
      <c r="D190" s="8"/>
      <c r="E190" s="80"/>
      <c r="F190" s="79"/>
      <c r="G190" s="21" t="s">
        <v>28</v>
      </c>
      <c r="H190" s="23"/>
      <c r="I190" s="54">
        <f t="shared" si="54"/>
        <v>0</v>
      </c>
      <c r="J190" s="7"/>
      <c r="K190" s="54">
        <f t="shared" si="55"/>
        <v>0</v>
      </c>
      <c r="L190" s="33">
        <v>25</v>
      </c>
      <c r="M190" s="4">
        <f t="shared" si="56"/>
        <v>0</v>
      </c>
      <c r="N190" s="4">
        <f t="shared" si="57"/>
        <v>0</v>
      </c>
      <c r="O190" s="4">
        <f t="shared" si="58"/>
        <v>0</v>
      </c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  <c r="AE190" s="53"/>
      <c r="AF190" s="53"/>
      <c r="AG190" s="53"/>
      <c r="AH190" s="53"/>
      <c r="AI190" s="53"/>
      <c r="AJ190" s="53"/>
      <c r="AK190" s="53"/>
      <c r="AL190" s="53"/>
      <c r="AM190" s="53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  <c r="BY190" s="17"/>
      <c r="BZ190" s="20"/>
      <c r="CA190" s="19" t="e">
        <f>IF(+B190&lt;44592,+#REF!+#REF!+N190,0)</f>
        <v>#REF!</v>
      </c>
      <c r="CB190" s="19">
        <f>IF(+B190&gt;44592,+IF(+B190&lt;44620,+#REF!+#REF!+N190,0),0)</f>
        <v>0</v>
      </c>
      <c r="CC190" s="19"/>
      <c r="CD190" s="19"/>
      <c r="CE190" s="19"/>
      <c r="CF190" s="19"/>
      <c r="CG190" s="19"/>
      <c r="CH190" s="19"/>
      <c r="CI190" s="19"/>
      <c r="CJ190" s="19"/>
      <c r="CK190" s="19"/>
      <c r="CL190" s="19"/>
    </row>
    <row r="191" spans="1:90" x14ac:dyDescent="0.25">
      <c r="A191" s="3">
        <f t="shared" si="59"/>
        <v>20</v>
      </c>
      <c r="B191" s="5"/>
      <c r="C191" s="6"/>
      <c r="D191" s="8"/>
      <c r="E191" s="80"/>
      <c r="F191" s="79"/>
      <c r="G191" s="21" t="s">
        <v>28</v>
      </c>
      <c r="H191" s="23"/>
      <c r="I191" s="54">
        <f t="shared" si="54"/>
        <v>0</v>
      </c>
      <c r="J191" s="7"/>
      <c r="K191" s="54">
        <f t="shared" si="55"/>
        <v>0</v>
      </c>
      <c r="L191" s="33">
        <v>25</v>
      </c>
      <c r="M191" s="4">
        <f t="shared" si="56"/>
        <v>0</v>
      </c>
      <c r="N191" s="4">
        <f t="shared" si="57"/>
        <v>0</v>
      </c>
      <c r="O191" s="4">
        <f t="shared" si="58"/>
        <v>0</v>
      </c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  <c r="AE191" s="53"/>
      <c r="AF191" s="53"/>
      <c r="AG191" s="53"/>
      <c r="AH191" s="53"/>
      <c r="AI191" s="53"/>
      <c r="AJ191" s="53"/>
      <c r="AK191" s="53"/>
      <c r="AL191" s="53"/>
      <c r="AM191" s="53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  <c r="BY191" s="17"/>
      <c r="BZ191" s="20"/>
      <c r="CA191" s="19" t="e">
        <f>IF(+B191&lt;44592,+#REF!+#REF!+N191,0)</f>
        <v>#REF!</v>
      </c>
      <c r="CB191" s="19">
        <f>IF(+B191&gt;44592,+IF(+B191&lt;44620,+#REF!+#REF!+N191,0),0)</f>
        <v>0</v>
      </c>
      <c r="CC191" s="19"/>
      <c r="CD191" s="19"/>
      <c r="CE191" s="19"/>
      <c r="CF191" s="19"/>
      <c r="CG191" s="19"/>
      <c r="CH191" s="19"/>
      <c r="CI191" s="19"/>
      <c r="CJ191" s="19"/>
      <c r="CK191" s="19"/>
      <c r="CL191" s="19"/>
    </row>
    <row r="192" spans="1:90" x14ac:dyDescent="0.25">
      <c r="A192" s="3">
        <f t="shared" si="59"/>
        <v>21</v>
      </c>
      <c r="B192" s="5"/>
      <c r="C192" s="6"/>
      <c r="D192" s="8"/>
      <c r="E192" s="80"/>
      <c r="F192" s="79"/>
      <c r="G192" s="21" t="s">
        <v>28</v>
      </c>
      <c r="H192" s="23"/>
      <c r="I192" s="54">
        <f t="shared" si="54"/>
        <v>0</v>
      </c>
      <c r="J192" s="7"/>
      <c r="K192" s="54">
        <f t="shared" si="55"/>
        <v>0</v>
      </c>
      <c r="L192" s="33">
        <v>25</v>
      </c>
      <c r="M192" s="4">
        <f t="shared" si="56"/>
        <v>0</v>
      </c>
      <c r="N192" s="4">
        <f t="shared" si="57"/>
        <v>0</v>
      </c>
      <c r="O192" s="4">
        <f t="shared" si="58"/>
        <v>0</v>
      </c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  <c r="AE192" s="53"/>
      <c r="AF192" s="53"/>
      <c r="AG192" s="53"/>
      <c r="AH192" s="53"/>
      <c r="AI192" s="53"/>
      <c r="AJ192" s="53"/>
      <c r="AK192" s="53"/>
      <c r="AL192" s="53"/>
      <c r="AM192" s="53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  <c r="BY192" s="17"/>
      <c r="BZ192" s="17"/>
      <c r="CA192" s="19" t="e">
        <f>IF(+B192&lt;44592,+#REF!+#REF!+N192,0)</f>
        <v>#REF!</v>
      </c>
      <c r="CB192" s="19">
        <f>IF(+B192&gt;44592,+IF(+B192&lt;44620,+#REF!+#REF!+N192,0),0)</f>
        <v>0</v>
      </c>
      <c r="CC192" s="19"/>
      <c r="CD192" s="19"/>
      <c r="CE192" s="19"/>
      <c r="CF192" s="19"/>
      <c r="CG192" s="19"/>
      <c r="CH192" s="19"/>
      <c r="CI192" s="19"/>
      <c r="CJ192" s="19"/>
      <c r="CK192" s="19"/>
      <c r="CL192" s="19"/>
    </row>
    <row r="193" spans="1:92" x14ac:dyDescent="0.25">
      <c r="A193" s="3">
        <f t="shared" si="59"/>
        <v>22</v>
      </c>
      <c r="B193" s="5"/>
      <c r="C193" s="6"/>
      <c r="D193" s="8"/>
      <c r="E193" s="80"/>
      <c r="F193" s="79"/>
      <c r="G193" s="21" t="s">
        <v>28</v>
      </c>
      <c r="H193" s="23"/>
      <c r="I193" s="54">
        <f t="shared" si="54"/>
        <v>0</v>
      </c>
      <c r="J193" s="7"/>
      <c r="K193" s="54">
        <f t="shared" si="55"/>
        <v>0</v>
      </c>
      <c r="L193" s="33">
        <v>25</v>
      </c>
      <c r="M193" s="4">
        <f t="shared" si="56"/>
        <v>0</v>
      </c>
      <c r="N193" s="4">
        <f t="shared" si="57"/>
        <v>0</v>
      </c>
      <c r="O193" s="4">
        <f t="shared" si="58"/>
        <v>0</v>
      </c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  <c r="AE193" s="53"/>
      <c r="AF193" s="53"/>
      <c r="AG193" s="53"/>
      <c r="AH193" s="53"/>
      <c r="AI193" s="53"/>
      <c r="AJ193" s="53"/>
      <c r="AK193" s="53"/>
      <c r="AL193" s="53"/>
      <c r="AM193" s="53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  <c r="BY193" s="17"/>
      <c r="BZ193" s="17"/>
      <c r="CA193" s="19" t="e">
        <f>IF(+B193&lt;44592,+#REF!+#REF!+N193,0)</f>
        <v>#REF!</v>
      </c>
      <c r="CB193" s="19">
        <f>IF(+B193&gt;44592,+IF(+B193&lt;44620,+#REF!+#REF!+N193,0),0)</f>
        <v>0</v>
      </c>
      <c r="CC193" s="19"/>
      <c r="CD193" s="19"/>
      <c r="CE193" s="19"/>
      <c r="CF193" s="19"/>
      <c r="CG193" s="19"/>
      <c r="CH193" s="19"/>
      <c r="CI193" s="19"/>
      <c r="CJ193" s="19"/>
      <c r="CK193" s="19"/>
      <c r="CL193" s="19"/>
    </row>
    <row r="194" spans="1:92" x14ac:dyDescent="0.25">
      <c r="A194" s="3">
        <f t="shared" si="59"/>
        <v>23</v>
      </c>
      <c r="B194" s="5"/>
      <c r="C194" s="6"/>
      <c r="D194" s="8"/>
      <c r="E194" s="80"/>
      <c r="F194" s="79"/>
      <c r="G194" s="21" t="s">
        <v>28</v>
      </c>
      <c r="H194" s="23"/>
      <c r="I194" s="54">
        <f t="shared" si="54"/>
        <v>0</v>
      </c>
      <c r="J194" s="7"/>
      <c r="K194" s="54">
        <f t="shared" si="55"/>
        <v>0</v>
      </c>
      <c r="L194" s="33">
        <v>25</v>
      </c>
      <c r="M194" s="4">
        <f t="shared" si="56"/>
        <v>0</v>
      </c>
      <c r="N194" s="4">
        <f t="shared" si="57"/>
        <v>0</v>
      </c>
      <c r="O194" s="4">
        <f t="shared" si="58"/>
        <v>0</v>
      </c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  <c r="AE194" s="53"/>
      <c r="AF194" s="53"/>
      <c r="AG194" s="53"/>
      <c r="AH194" s="53"/>
      <c r="AI194" s="53"/>
      <c r="AJ194" s="53"/>
      <c r="AK194" s="53"/>
      <c r="AL194" s="53"/>
      <c r="AM194" s="53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  <c r="BY194" s="17"/>
      <c r="BZ194" s="17"/>
      <c r="CA194" s="19" t="e">
        <f>IF(+B194&lt;44592,+#REF!+#REF!+N194,0)</f>
        <v>#REF!</v>
      </c>
      <c r="CB194" s="19">
        <f>IF(+B194&gt;44592,+IF(+B194&lt;44620,+#REF!+#REF!+N194,0),0)</f>
        <v>0</v>
      </c>
      <c r="CC194" s="19"/>
      <c r="CD194" s="19"/>
      <c r="CE194" s="19"/>
      <c r="CF194" s="19"/>
      <c r="CG194" s="19"/>
      <c r="CH194" s="19"/>
      <c r="CI194" s="19"/>
      <c r="CJ194" s="19"/>
      <c r="CK194" s="19"/>
      <c r="CL194" s="19"/>
    </row>
    <row r="195" spans="1:92" x14ac:dyDescent="0.25">
      <c r="A195" s="3">
        <f t="shared" si="59"/>
        <v>24</v>
      </c>
      <c r="B195" s="5"/>
      <c r="C195" s="6"/>
      <c r="D195" s="8"/>
      <c r="E195" s="80"/>
      <c r="F195" s="79"/>
      <c r="G195" s="21" t="s">
        <v>28</v>
      </c>
      <c r="H195" s="23"/>
      <c r="I195" s="54">
        <f t="shared" si="54"/>
        <v>0</v>
      </c>
      <c r="J195" s="7"/>
      <c r="K195" s="54">
        <f t="shared" si="55"/>
        <v>0</v>
      </c>
      <c r="L195" s="33">
        <v>25</v>
      </c>
      <c r="M195" s="4">
        <f t="shared" si="56"/>
        <v>0</v>
      </c>
      <c r="N195" s="4">
        <f t="shared" si="57"/>
        <v>0</v>
      </c>
      <c r="O195" s="4">
        <f t="shared" si="58"/>
        <v>0</v>
      </c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  <c r="AE195" s="53"/>
      <c r="AF195" s="53"/>
      <c r="AG195" s="53"/>
      <c r="AH195" s="53"/>
      <c r="AI195" s="53"/>
      <c r="AJ195" s="53"/>
      <c r="AK195" s="53"/>
      <c r="AL195" s="53"/>
      <c r="AM195" s="53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  <c r="BY195" s="17"/>
      <c r="BZ195" s="17"/>
      <c r="CA195" s="19" t="e">
        <f>IF(+B195&lt;44592,+#REF!+#REF!+N195,0)</f>
        <v>#REF!</v>
      </c>
      <c r="CB195" s="19">
        <f>IF(+B195&gt;44592,+IF(+B195&lt;44620,+#REF!+#REF!+N195,0),0)</f>
        <v>0</v>
      </c>
      <c r="CC195" s="19"/>
      <c r="CD195" s="19"/>
      <c r="CE195" s="19"/>
      <c r="CF195" s="19"/>
      <c r="CG195" s="19"/>
      <c r="CH195" s="19"/>
      <c r="CI195" s="19"/>
      <c r="CJ195" s="19"/>
      <c r="CK195" s="19"/>
      <c r="CL195" s="19"/>
    </row>
    <row r="196" spans="1:92" x14ac:dyDescent="0.25">
      <c r="A196" s="3">
        <f t="shared" si="59"/>
        <v>25</v>
      </c>
      <c r="B196" s="5"/>
      <c r="C196" s="6"/>
      <c r="D196" s="8"/>
      <c r="E196" s="80"/>
      <c r="F196" s="79"/>
      <c r="G196" s="21" t="s">
        <v>28</v>
      </c>
      <c r="H196" s="23"/>
      <c r="I196" s="54">
        <f t="shared" si="54"/>
        <v>0</v>
      </c>
      <c r="J196" s="7"/>
      <c r="K196" s="54">
        <f t="shared" si="55"/>
        <v>0</v>
      </c>
      <c r="L196" s="33">
        <v>25</v>
      </c>
      <c r="M196" s="4">
        <f t="shared" si="56"/>
        <v>0</v>
      </c>
      <c r="N196" s="4">
        <f t="shared" si="57"/>
        <v>0</v>
      </c>
      <c r="O196" s="4">
        <f t="shared" si="58"/>
        <v>0</v>
      </c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  <c r="AE196" s="53"/>
      <c r="AF196" s="53"/>
      <c r="AG196" s="53"/>
      <c r="AH196" s="53"/>
      <c r="AI196" s="53"/>
      <c r="AJ196" s="53"/>
      <c r="AK196" s="53"/>
      <c r="AL196" s="53"/>
      <c r="AM196" s="53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  <c r="BY196" s="17"/>
      <c r="BZ196" s="17"/>
      <c r="CA196" s="17"/>
      <c r="CB196" s="17"/>
      <c r="CC196" s="17"/>
      <c r="CD196" s="17"/>
      <c r="CE196" s="17"/>
    </row>
    <row r="197" spans="1:92" ht="4.5" customHeight="1" x14ac:dyDescent="0.25">
      <c r="A197" s="89"/>
      <c r="B197" s="90"/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1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  <c r="AE197" s="53"/>
      <c r="AF197" s="53"/>
      <c r="AG197" s="53"/>
      <c r="AH197" s="53"/>
      <c r="AI197" s="53"/>
      <c r="AJ197" s="53"/>
      <c r="AK197" s="53"/>
      <c r="AL197" s="53"/>
      <c r="AM197" s="53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  <c r="BY197" s="17"/>
      <c r="BZ197" s="17"/>
      <c r="CA197" s="17"/>
      <c r="CB197" s="17"/>
      <c r="CC197" s="17"/>
      <c r="CD197" s="17"/>
      <c r="CE197" s="17"/>
    </row>
    <row r="198" spans="1:92" s="88" customFormat="1" x14ac:dyDescent="0.25">
      <c r="A198" s="3" t="s">
        <v>102</v>
      </c>
      <c r="B198" s="3" t="s">
        <v>102</v>
      </c>
      <c r="C198" s="3" t="s">
        <v>102</v>
      </c>
      <c r="D198" s="3" t="s">
        <v>102</v>
      </c>
      <c r="E198" s="3" t="s">
        <v>102</v>
      </c>
      <c r="F198" s="3" t="s">
        <v>102</v>
      </c>
      <c r="G198" s="3" t="s">
        <v>102</v>
      </c>
      <c r="H198" s="3" t="s">
        <v>102</v>
      </c>
      <c r="I198" s="4">
        <f>SUM(I172:I196)</f>
        <v>0</v>
      </c>
      <c r="J198" s="4">
        <f t="shared" ref="J198" si="60">SUM(J172:J196)</f>
        <v>0</v>
      </c>
      <c r="K198" s="4">
        <f t="shared" ref="K198" si="61">SUM(K172:K196)</f>
        <v>0</v>
      </c>
      <c r="L198" s="3" t="s">
        <v>102</v>
      </c>
      <c r="M198" s="4">
        <f t="shared" ref="M198" si="62">SUM(M172:M196)</f>
        <v>0</v>
      </c>
      <c r="N198" s="4">
        <f t="shared" ref="N198" si="63">SUM(N172:N196)</f>
        <v>0</v>
      </c>
      <c r="O198" s="4">
        <f t="shared" ref="O198" si="64">SUM(O172:O196)</f>
        <v>0</v>
      </c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84"/>
      <c r="AM198" s="84"/>
      <c r="AN198" s="85"/>
      <c r="AO198" s="85"/>
      <c r="AP198" s="85"/>
      <c r="AQ198" s="85"/>
      <c r="AR198" s="85"/>
      <c r="AS198" s="85"/>
      <c r="AT198" s="85"/>
      <c r="AU198" s="85"/>
      <c r="AV198" s="85"/>
      <c r="AW198" s="85"/>
      <c r="AX198" s="85"/>
      <c r="AY198" s="85"/>
      <c r="AZ198" s="85"/>
      <c r="BA198" s="85"/>
      <c r="BB198" s="85"/>
      <c r="BC198" s="85"/>
      <c r="BD198" s="85"/>
      <c r="BE198" s="85"/>
      <c r="BF198" s="85"/>
      <c r="BG198" s="85"/>
      <c r="BH198" s="85"/>
      <c r="BI198" s="85"/>
      <c r="BJ198" s="85"/>
      <c r="BK198" s="85"/>
      <c r="BL198" s="85"/>
      <c r="BM198" s="85"/>
      <c r="BN198" s="85"/>
      <c r="BO198" s="85"/>
      <c r="BP198" s="85"/>
      <c r="BQ198" s="85"/>
      <c r="BR198" s="85"/>
      <c r="BS198" s="85"/>
      <c r="BT198" s="85"/>
      <c r="BU198" s="85"/>
      <c r="BV198" s="85"/>
      <c r="BW198" s="85"/>
      <c r="BX198" s="85"/>
      <c r="BY198" s="86"/>
      <c r="BZ198" s="86"/>
      <c r="CA198" s="86"/>
      <c r="CB198" s="86"/>
      <c r="CC198" s="86"/>
      <c r="CD198" s="86"/>
      <c r="CE198" s="86"/>
      <c r="CF198" s="87"/>
      <c r="CG198" s="87"/>
      <c r="CH198" s="87"/>
      <c r="CI198" s="87"/>
      <c r="CJ198" s="87"/>
      <c r="CK198" s="87"/>
      <c r="CL198" s="87"/>
      <c r="CM198" s="87"/>
      <c r="CN198" s="87"/>
    </row>
    <row r="199" spans="1:92" x14ac:dyDescent="0.25">
      <c r="A199" s="1" t="s">
        <v>7</v>
      </c>
      <c r="C199" s="28" t="str">
        <f>+C166</f>
        <v>TVRTKA XY D.O.O.</v>
      </c>
      <c r="D199" s="92"/>
      <c r="E199" s="92"/>
      <c r="F199" s="92"/>
      <c r="G199" s="92"/>
      <c r="H199" s="93"/>
      <c r="I199" s="93"/>
      <c r="J199" s="93"/>
      <c r="K199" s="27"/>
      <c r="L199" s="32"/>
    </row>
    <row r="200" spans="1:92" x14ac:dyDescent="0.25">
      <c r="A200" s="1" t="s">
        <v>9</v>
      </c>
      <c r="C200" s="30" t="str">
        <f>+C167</f>
        <v>91184883380</v>
      </c>
      <c r="D200" s="94"/>
      <c r="E200" s="95"/>
      <c r="F200" s="95"/>
      <c r="G200" s="28" t="str">
        <f>+G167</f>
        <v>KARLOVAC, VINIČKI PUT 20</v>
      </c>
      <c r="H200" s="92"/>
      <c r="I200" s="92"/>
      <c r="J200" s="92"/>
      <c r="K200" s="27"/>
      <c r="L200" s="32"/>
    </row>
    <row r="202" spans="1:92" ht="18.75" x14ac:dyDescent="0.25">
      <c r="A202" s="47" t="s">
        <v>99</v>
      </c>
      <c r="B202" s="47"/>
      <c r="C202" s="47"/>
      <c r="D202" s="47"/>
      <c r="E202" s="47"/>
      <c r="F202" s="47"/>
      <c r="G202" s="47"/>
      <c r="H202" s="47"/>
      <c r="I202" s="47"/>
      <c r="J202" s="47"/>
      <c r="K202" s="48" t="s">
        <v>100</v>
      </c>
      <c r="L202" s="51">
        <v>44743</v>
      </c>
      <c r="M202" s="49" t="s">
        <v>101</v>
      </c>
      <c r="N202" s="51">
        <v>44773</v>
      </c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/>
      <c r="AC202" s="50"/>
      <c r="AD202" s="50"/>
      <c r="AE202" s="50"/>
      <c r="AF202" s="50"/>
      <c r="AG202" s="50"/>
      <c r="AH202" s="50"/>
      <c r="AI202" s="50"/>
      <c r="AJ202" s="50"/>
      <c r="AK202" s="50"/>
      <c r="AL202" s="50"/>
      <c r="AM202" s="50"/>
    </row>
    <row r="203" spans="1:92" ht="18" x14ac:dyDescent="0.25">
      <c r="A203" s="25" t="s">
        <v>0</v>
      </c>
      <c r="B203" s="25" t="s">
        <v>6</v>
      </c>
      <c r="C203" s="25" t="s">
        <v>1</v>
      </c>
      <c r="D203" s="26" t="s">
        <v>24</v>
      </c>
      <c r="E203" s="26" t="s">
        <v>106</v>
      </c>
      <c r="F203" s="26" t="s">
        <v>107</v>
      </c>
      <c r="G203" s="81" t="s">
        <v>25</v>
      </c>
      <c r="H203" s="26" t="s">
        <v>31</v>
      </c>
      <c r="I203" s="26" t="s">
        <v>41</v>
      </c>
      <c r="J203" s="26" t="s">
        <v>2</v>
      </c>
      <c r="K203" s="26" t="s">
        <v>42</v>
      </c>
      <c r="L203" s="82" t="s">
        <v>43</v>
      </c>
      <c r="M203" s="26" t="s">
        <v>3</v>
      </c>
      <c r="N203" s="26" t="s">
        <v>4</v>
      </c>
      <c r="O203" s="26" t="s">
        <v>5</v>
      </c>
      <c r="P203" s="52"/>
      <c r="Q203" s="83" t="s">
        <v>111</v>
      </c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  <c r="AC203" s="52"/>
      <c r="AD203" s="52"/>
      <c r="AE203" s="52"/>
      <c r="AF203" s="52"/>
      <c r="AG203" s="52"/>
      <c r="AH203" s="52"/>
      <c r="AI203" s="52"/>
      <c r="AJ203" s="52"/>
      <c r="AK203" s="52"/>
      <c r="AL203" s="52"/>
      <c r="AM203" s="52"/>
      <c r="AN203" s="12"/>
      <c r="AO203" s="12" t="s">
        <v>25</v>
      </c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  <c r="BK203" s="12"/>
      <c r="BL203" s="12"/>
      <c r="BM203" s="12"/>
      <c r="BN203" s="12"/>
      <c r="BO203" s="12"/>
      <c r="BP203" s="12"/>
      <c r="BQ203" s="12"/>
      <c r="BR203" s="12"/>
      <c r="BS203" s="12"/>
      <c r="BT203" s="12"/>
      <c r="BU203" s="12"/>
      <c r="BV203" s="12"/>
      <c r="BW203" s="12"/>
      <c r="BX203" s="12"/>
      <c r="BY203" s="13"/>
      <c r="BZ203" s="13"/>
      <c r="CA203" s="14" t="s">
        <v>12</v>
      </c>
      <c r="CB203" s="15" t="s">
        <v>13</v>
      </c>
      <c r="CC203" s="15" t="s">
        <v>14</v>
      </c>
      <c r="CD203" s="15" t="s">
        <v>15</v>
      </c>
      <c r="CE203" s="15" t="s">
        <v>16</v>
      </c>
      <c r="CF203" s="15" t="s">
        <v>17</v>
      </c>
      <c r="CG203" s="15" t="s">
        <v>18</v>
      </c>
      <c r="CH203" s="15" t="s">
        <v>19</v>
      </c>
      <c r="CI203" s="15" t="s">
        <v>20</v>
      </c>
      <c r="CJ203" s="15" t="s">
        <v>21</v>
      </c>
      <c r="CK203" s="15" t="s">
        <v>22</v>
      </c>
      <c r="CL203" s="15" t="s">
        <v>23</v>
      </c>
    </row>
    <row r="205" spans="1:92" x14ac:dyDescent="0.25">
      <c r="A205" s="3">
        <v>1</v>
      </c>
      <c r="B205" s="5"/>
      <c r="C205" s="6"/>
      <c r="D205" s="8"/>
      <c r="E205" s="80"/>
      <c r="F205" s="79"/>
      <c r="G205" s="21" t="s">
        <v>28</v>
      </c>
      <c r="H205" s="23"/>
      <c r="I205" s="54">
        <f>+H205*D205</f>
        <v>0</v>
      </c>
      <c r="J205" s="7"/>
      <c r="K205" s="54">
        <f>+I205-J205</f>
        <v>0</v>
      </c>
      <c r="L205" s="33">
        <v>25</v>
      </c>
      <c r="M205" s="4">
        <f>IF(+L205=5,+K205*L205/100,0)</f>
        <v>0</v>
      </c>
      <c r="N205" s="4">
        <f>+IF(+L205=13,+K205*L205/100,0)</f>
        <v>0</v>
      </c>
      <c r="O205" s="4">
        <f>+IF(+L205=25,+K205*L205/100,0)</f>
        <v>0</v>
      </c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  <c r="AE205" s="53"/>
      <c r="AF205" s="53"/>
      <c r="AG205" s="53"/>
      <c r="AH205" s="53"/>
      <c r="AI205" s="53"/>
      <c r="AJ205" s="53"/>
      <c r="AK205" s="53"/>
      <c r="AL205" s="53"/>
      <c r="AM205" s="53"/>
      <c r="AN205" s="16"/>
      <c r="AO205" s="24" t="s">
        <v>28</v>
      </c>
      <c r="AP205" s="16"/>
      <c r="AQ205" s="31">
        <v>5</v>
      </c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  <c r="BY205" s="17">
        <v>1</v>
      </c>
      <c r="BZ205" s="18">
        <v>44592</v>
      </c>
      <c r="CA205" s="19" t="e">
        <f>IF(+B205&lt;44592,+#REF!+#REF!+N205,0)</f>
        <v>#REF!</v>
      </c>
      <c r="CB205" s="19" t="b">
        <f>IF(+B205&gt;44592,+IF(+B205&lt;44620,+#REF!+#REF!+N205,0))</f>
        <v>0</v>
      </c>
      <c r="CC205" s="19"/>
      <c r="CD205" s="19"/>
      <c r="CE205" s="19"/>
      <c r="CF205" s="19"/>
      <c r="CG205" s="19"/>
      <c r="CH205" s="19"/>
      <c r="CI205" s="19"/>
      <c r="CJ205" s="19"/>
      <c r="CK205" s="19"/>
      <c r="CL205" s="19"/>
    </row>
    <row r="206" spans="1:92" x14ac:dyDescent="0.25">
      <c r="A206" s="3">
        <f>+A205+1</f>
        <v>2</v>
      </c>
      <c r="B206" s="5"/>
      <c r="C206" s="6"/>
      <c r="D206" s="8"/>
      <c r="E206" s="80"/>
      <c r="F206" s="79"/>
      <c r="G206" s="21" t="s">
        <v>28</v>
      </c>
      <c r="H206" s="23"/>
      <c r="I206" s="54">
        <f t="shared" ref="I206:I229" si="65">+H206*D206</f>
        <v>0</v>
      </c>
      <c r="J206" s="7"/>
      <c r="K206" s="54">
        <f t="shared" ref="K206:K229" si="66">+I206-J206</f>
        <v>0</v>
      </c>
      <c r="L206" s="33">
        <v>25</v>
      </c>
      <c r="M206" s="4">
        <f t="shared" ref="M206:M229" si="67">IF(+L206=5,+K206*L206/100,0)</f>
        <v>0</v>
      </c>
      <c r="N206" s="4">
        <f t="shared" ref="N206:N229" si="68">+IF(+L206=13,+K206*L206/100,0)</f>
        <v>0</v>
      </c>
      <c r="O206" s="4">
        <f t="shared" ref="O206:O229" si="69">+IF(+L206=25,+K206*L206/100,0)</f>
        <v>0</v>
      </c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  <c r="AE206" s="53"/>
      <c r="AF206" s="53"/>
      <c r="AG206" s="53"/>
      <c r="AH206" s="53"/>
      <c r="AI206" s="53"/>
      <c r="AJ206" s="53"/>
      <c r="AK206" s="53"/>
      <c r="AL206" s="53"/>
      <c r="AM206" s="53"/>
      <c r="AN206" s="16"/>
      <c r="AO206" s="24" t="s">
        <v>29</v>
      </c>
      <c r="AP206" s="16"/>
      <c r="AQ206" s="31">
        <v>13</v>
      </c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  <c r="BY206" s="17">
        <v>2</v>
      </c>
      <c r="BZ206" s="18">
        <v>44620</v>
      </c>
      <c r="CA206" s="19" t="e">
        <f>IF(+B206&lt;44592,+#REF!+#REF!+N206,0)</f>
        <v>#REF!</v>
      </c>
      <c r="CB206" s="19">
        <f>IF(+B206&gt;44592,+IF(+B206&lt;44620,+#REF!+#REF!+N206,0),0)</f>
        <v>0</v>
      </c>
      <c r="CC206" s="19"/>
      <c r="CD206" s="19"/>
      <c r="CE206" s="19"/>
      <c r="CF206" s="19"/>
      <c r="CG206" s="19"/>
      <c r="CH206" s="19"/>
      <c r="CI206" s="19"/>
      <c r="CJ206" s="19"/>
      <c r="CK206" s="19"/>
      <c r="CL206" s="19"/>
    </row>
    <row r="207" spans="1:92" x14ac:dyDescent="0.25">
      <c r="A207" s="3">
        <f t="shared" ref="A207:A229" si="70">+A206+1</f>
        <v>3</v>
      </c>
      <c r="B207" s="5"/>
      <c r="C207" s="6"/>
      <c r="D207" s="8"/>
      <c r="E207" s="80"/>
      <c r="F207" s="79"/>
      <c r="G207" s="21" t="s">
        <v>28</v>
      </c>
      <c r="H207" s="23"/>
      <c r="I207" s="54">
        <f t="shared" si="65"/>
        <v>0</v>
      </c>
      <c r="J207" s="7"/>
      <c r="K207" s="54">
        <f t="shared" si="66"/>
        <v>0</v>
      </c>
      <c r="L207" s="33">
        <v>25</v>
      </c>
      <c r="M207" s="4">
        <f t="shared" si="67"/>
        <v>0</v>
      </c>
      <c r="N207" s="4">
        <f t="shared" si="68"/>
        <v>0</v>
      </c>
      <c r="O207" s="4">
        <f t="shared" si="69"/>
        <v>0</v>
      </c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  <c r="AE207" s="53"/>
      <c r="AF207" s="53"/>
      <c r="AG207" s="53"/>
      <c r="AH207" s="53"/>
      <c r="AI207" s="53"/>
      <c r="AJ207" s="53"/>
      <c r="AK207" s="53"/>
      <c r="AL207" s="53"/>
      <c r="AM207" s="53"/>
      <c r="AN207" s="16"/>
      <c r="AO207" s="24" t="s">
        <v>27</v>
      </c>
      <c r="AP207" s="16"/>
      <c r="AQ207" s="31">
        <v>25</v>
      </c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  <c r="BY207" s="17">
        <v>3</v>
      </c>
      <c r="BZ207" s="18">
        <v>44651</v>
      </c>
      <c r="CA207" s="19" t="e">
        <f>IF(+B207&lt;44592,+#REF!+#REF!+N207,0)</f>
        <v>#REF!</v>
      </c>
      <c r="CB207" s="19">
        <f>IF(+B207&gt;44592,+IF(+B207&lt;44620,+#REF!+#REF!+N207,0),0)</f>
        <v>0</v>
      </c>
      <c r="CC207" s="19"/>
      <c r="CD207" s="19"/>
      <c r="CE207" s="19"/>
      <c r="CF207" s="19"/>
      <c r="CG207" s="19"/>
      <c r="CH207" s="19"/>
      <c r="CI207" s="19"/>
      <c r="CJ207" s="19"/>
      <c r="CK207" s="19"/>
      <c r="CL207" s="19"/>
    </row>
    <row r="208" spans="1:92" x14ac:dyDescent="0.25">
      <c r="A208" s="3">
        <f t="shared" si="70"/>
        <v>4</v>
      </c>
      <c r="B208" s="5"/>
      <c r="C208" s="6"/>
      <c r="D208" s="8"/>
      <c r="E208" s="80"/>
      <c r="F208" s="79"/>
      <c r="G208" s="21" t="s">
        <v>28</v>
      </c>
      <c r="H208" s="23"/>
      <c r="I208" s="54">
        <f t="shared" si="65"/>
        <v>0</v>
      </c>
      <c r="J208" s="7"/>
      <c r="K208" s="54">
        <f t="shared" si="66"/>
        <v>0</v>
      </c>
      <c r="L208" s="33">
        <v>25</v>
      </c>
      <c r="M208" s="4">
        <f t="shared" si="67"/>
        <v>0</v>
      </c>
      <c r="N208" s="4">
        <f t="shared" si="68"/>
        <v>0</v>
      </c>
      <c r="O208" s="4">
        <f t="shared" si="69"/>
        <v>0</v>
      </c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  <c r="AE208" s="53"/>
      <c r="AF208" s="53"/>
      <c r="AG208" s="53"/>
      <c r="AH208" s="53"/>
      <c r="AI208" s="53"/>
      <c r="AJ208" s="53"/>
      <c r="AK208" s="53"/>
      <c r="AL208" s="53"/>
      <c r="AM208" s="53"/>
      <c r="AN208" s="16"/>
      <c r="AO208" s="24" t="s">
        <v>30</v>
      </c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  <c r="BY208" s="17">
        <v>4</v>
      </c>
      <c r="BZ208" s="18">
        <v>44681</v>
      </c>
      <c r="CA208" s="19" t="e">
        <f>IF(+B208&lt;44592,+#REF!+#REF!+N208,0)</f>
        <v>#REF!</v>
      </c>
      <c r="CB208" s="19">
        <f>IF(+B208&gt;44592,+IF(+B208&lt;44620,+#REF!+#REF!+N208,0),0)</f>
        <v>0</v>
      </c>
      <c r="CC208" s="19"/>
      <c r="CD208" s="19"/>
      <c r="CE208" s="19"/>
      <c r="CF208" s="19"/>
      <c r="CG208" s="19"/>
      <c r="CH208" s="19"/>
      <c r="CI208" s="19"/>
      <c r="CJ208" s="19"/>
      <c r="CK208" s="19"/>
      <c r="CL208" s="19"/>
    </row>
    <row r="209" spans="1:90" x14ac:dyDescent="0.25">
      <c r="A209" s="3">
        <f t="shared" si="70"/>
        <v>5</v>
      </c>
      <c r="B209" s="5"/>
      <c r="C209" s="6"/>
      <c r="D209" s="8"/>
      <c r="E209" s="80"/>
      <c r="F209" s="79"/>
      <c r="G209" s="21" t="s">
        <v>28</v>
      </c>
      <c r="H209" s="23"/>
      <c r="I209" s="54">
        <f t="shared" si="65"/>
        <v>0</v>
      </c>
      <c r="J209" s="7"/>
      <c r="K209" s="54">
        <f t="shared" si="66"/>
        <v>0</v>
      </c>
      <c r="L209" s="33">
        <v>25</v>
      </c>
      <c r="M209" s="4">
        <f t="shared" si="67"/>
        <v>0</v>
      </c>
      <c r="N209" s="4">
        <f t="shared" si="68"/>
        <v>0</v>
      </c>
      <c r="O209" s="4">
        <f t="shared" si="69"/>
        <v>0</v>
      </c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  <c r="AE209" s="53"/>
      <c r="AF209" s="53"/>
      <c r="AG209" s="53"/>
      <c r="AH209" s="53"/>
      <c r="AI209" s="53"/>
      <c r="AJ209" s="53"/>
      <c r="AK209" s="53"/>
      <c r="AL209" s="53"/>
      <c r="AM209" s="53"/>
      <c r="AN209" s="16"/>
      <c r="AO209" s="24" t="s">
        <v>32</v>
      </c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  <c r="BY209" s="17">
        <v>5</v>
      </c>
      <c r="BZ209" s="18">
        <v>44712</v>
      </c>
      <c r="CA209" s="19" t="e">
        <f>IF(+B209&lt;44592,+#REF!+#REF!+N209,0)</f>
        <v>#REF!</v>
      </c>
      <c r="CB209" s="19">
        <f>IF(+B209&gt;44592,+IF(+B209&lt;44620,+#REF!+#REF!+N209,0),0)</f>
        <v>0</v>
      </c>
      <c r="CC209" s="19"/>
      <c r="CD209" s="19"/>
      <c r="CE209" s="19"/>
      <c r="CF209" s="19"/>
      <c r="CG209" s="19"/>
      <c r="CH209" s="19"/>
      <c r="CI209" s="19"/>
      <c r="CJ209" s="19"/>
      <c r="CK209" s="19"/>
      <c r="CL209" s="19"/>
    </row>
    <row r="210" spans="1:90" x14ac:dyDescent="0.25">
      <c r="A210" s="3">
        <f t="shared" si="70"/>
        <v>6</v>
      </c>
      <c r="B210" s="5"/>
      <c r="C210" s="6"/>
      <c r="D210" s="8"/>
      <c r="E210" s="80"/>
      <c r="F210" s="79"/>
      <c r="G210" s="21" t="s">
        <v>28</v>
      </c>
      <c r="H210" s="23"/>
      <c r="I210" s="54">
        <f t="shared" si="65"/>
        <v>0</v>
      </c>
      <c r="J210" s="7"/>
      <c r="K210" s="54">
        <f t="shared" si="66"/>
        <v>0</v>
      </c>
      <c r="L210" s="33">
        <v>25</v>
      </c>
      <c r="M210" s="4">
        <f t="shared" si="67"/>
        <v>0</v>
      </c>
      <c r="N210" s="4">
        <f t="shared" si="68"/>
        <v>0</v>
      </c>
      <c r="O210" s="4">
        <f t="shared" si="69"/>
        <v>0</v>
      </c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  <c r="AE210" s="53"/>
      <c r="AF210" s="53"/>
      <c r="AG210" s="53"/>
      <c r="AH210" s="53"/>
      <c r="AI210" s="53"/>
      <c r="AJ210" s="53"/>
      <c r="AK210" s="53"/>
      <c r="AL210" s="53"/>
      <c r="AM210" s="53"/>
      <c r="AN210" s="16"/>
      <c r="AO210" s="24" t="s">
        <v>33</v>
      </c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  <c r="BY210" s="17">
        <v>6</v>
      </c>
      <c r="BZ210" s="18">
        <v>44742</v>
      </c>
      <c r="CA210" s="19" t="e">
        <f>IF(+B210&lt;44592,+#REF!+#REF!+N210,0)</f>
        <v>#REF!</v>
      </c>
      <c r="CB210" s="19">
        <f>IF(+B210&gt;44592,+IF(+B210&lt;44620,+#REF!+#REF!+N210,0),0)</f>
        <v>0</v>
      </c>
      <c r="CC210" s="19"/>
      <c r="CD210" s="19"/>
      <c r="CE210" s="19"/>
      <c r="CF210" s="19"/>
      <c r="CG210" s="19"/>
      <c r="CH210" s="19"/>
      <c r="CI210" s="19"/>
      <c r="CJ210" s="19"/>
      <c r="CK210" s="19"/>
      <c r="CL210" s="19"/>
    </row>
    <row r="211" spans="1:90" x14ac:dyDescent="0.25">
      <c r="A211" s="3">
        <f t="shared" si="70"/>
        <v>7</v>
      </c>
      <c r="B211" s="5"/>
      <c r="C211" s="6"/>
      <c r="D211" s="8"/>
      <c r="E211" s="80"/>
      <c r="F211" s="79"/>
      <c r="G211" s="21" t="s">
        <v>28</v>
      </c>
      <c r="H211" s="23"/>
      <c r="I211" s="54">
        <f t="shared" si="65"/>
        <v>0</v>
      </c>
      <c r="J211" s="7"/>
      <c r="K211" s="54">
        <f t="shared" si="66"/>
        <v>0</v>
      </c>
      <c r="L211" s="33">
        <v>25</v>
      </c>
      <c r="M211" s="4">
        <f t="shared" si="67"/>
        <v>0</v>
      </c>
      <c r="N211" s="4">
        <f t="shared" si="68"/>
        <v>0</v>
      </c>
      <c r="O211" s="4">
        <f t="shared" si="69"/>
        <v>0</v>
      </c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  <c r="AE211" s="53"/>
      <c r="AF211" s="53"/>
      <c r="AG211" s="53"/>
      <c r="AH211" s="53"/>
      <c r="AI211" s="53"/>
      <c r="AJ211" s="53"/>
      <c r="AK211" s="53"/>
      <c r="AL211" s="53"/>
      <c r="AM211" s="53"/>
      <c r="AN211" s="16"/>
      <c r="AO211" s="24" t="s">
        <v>34</v>
      </c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  <c r="BY211" s="17">
        <v>7</v>
      </c>
      <c r="BZ211" s="18">
        <v>44773</v>
      </c>
      <c r="CA211" s="19" t="e">
        <f>IF(+B211&lt;44592,+#REF!+#REF!+N211,0)</f>
        <v>#REF!</v>
      </c>
      <c r="CB211" s="19">
        <f>IF(+B211&gt;44592,+IF(+B211&lt;44620,+#REF!+#REF!+N211,0),0)</f>
        <v>0</v>
      </c>
      <c r="CC211" s="19"/>
      <c r="CD211" s="19"/>
      <c r="CE211" s="19"/>
      <c r="CF211" s="19"/>
      <c r="CG211" s="19"/>
      <c r="CH211" s="19"/>
      <c r="CI211" s="19"/>
      <c r="CJ211" s="19"/>
      <c r="CK211" s="19"/>
      <c r="CL211" s="19"/>
    </row>
    <row r="212" spans="1:90" x14ac:dyDescent="0.25">
      <c r="A212" s="3">
        <f t="shared" si="70"/>
        <v>8</v>
      </c>
      <c r="B212" s="5"/>
      <c r="C212" s="6"/>
      <c r="D212" s="8"/>
      <c r="E212" s="80"/>
      <c r="F212" s="79"/>
      <c r="G212" s="21" t="s">
        <v>28</v>
      </c>
      <c r="H212" s="23"/>
      <c r="I212" s="54">
        <f t="shared" si="65"/>
        <v>0</v>
      </c>
      <c r="J212" s="7"/>
      <c r="K212" s="54">
        <f t="shared" si="66"/>
        <v>0</v>
      </c>
      <c r="L212" s="33">
        <v>25</v>
      </c>
      <c r="M212" s="4">
        <f t="shared" si="67"/>
        <v>0</v>
      </c>
      <c r="N212" s="4">
        <f t="shared" si="68"/>
        <v>0</v>
      </c>
      <c r="O212" s="4">
        <f t="shared" si="69"/>
        <v>0</v>
      </c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  <c r="AE212" s="53"/>
      <c r="AF212" s="53"/>
      <c r="AG212" s="53"/>
      <c r="AH212" s="53"/>
      <c r="AI212" s="53"/>
      <c r="AJ212" s="53"/>
      <c r="AK212" s="53"/>
      <c r="AL212" s="53"/>
      <c r="AM212" s="53"/>
      <c r="AN212" s="16"/>
      <c r="AO212" s="24" t="s">
        <v>35</v>
      </c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  <c r="BY212" s="17">
        <v>8</v>
      </c>
      <c r="BZ212" s="18">
        <v>44804</v>
      </c>
      <c r="CA212" s="19" t="e">
        <f>IF(+B212&lt;44592,+#REF!+#REF!+N212,0)</f>
        <v>#REF!</v>
      </c>
      <c r="CB212" s="19">
        <f>IF(+B212&gt;44592,+IF(+B212&lt;44620,+#REF!+#REF!+N212,0),0)</f>
        <v>0</v>
      </c>
      <c r="CC212" s="19"/>
      <c r="CD212" s="19"/>
      <c r="CE212" s="19"/>
      <c r="CF212" s="19"/>
      <c r="CG212" s="19"/>
      <c r="CH212" s="19"/>
      <c r="CI212" s="19"/>
      <c r="CJ212" s="19"/>
      <c r="CK212" s="19"/>
      <c r="CL212" s="19"/>
    </row>
    <row r="213" spans="1:90" x14ac:dyDescent="0.25">
      <c r="A213" s="3">
        <f t="shared" si="70"/>
        <v>9</v>
      </c>
      <c r="B213" s="5"/>
      <c r="C213" s="6"/>
      <c r="D213" s="8"/>
      <c r="E213" s="80"/>
      <c r="F213" s="79"/>
      <c r="G213" s="21" t="s">
        <v>28</v>
      </c>
      <c r="H213" s="23"/>
      <c r="I213" s="54">
        <f t="shared" si="65"/>
        <v>0</v>
      </c>
      <c r="J213" s="7"/>
      <c r="K213" s="54">
        <f t="shared" si="66"/>
        <v>0</v>
      </c>
      <c r="L213" s="33">
        <v>25</v>
      </c>
      <c r="M213" s="4">
        <f t="shared" si="67"/>
        <v>0</v>
      </c>
      <c r="N213" s="4">
        <f t="shared" si="68"/>
        <v>0</v>
      </c>
      <c r="O213" s="4">
        <f t="shared" si="69"/>
        <v>0</v>
      </c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  <c r="AA213" s="53"/>
      <c r="AB213" s="53"/>
      <c r="AC213" s="53"/>
      <c r="AD213" s="53"/>
      <c r="AE213" s="53"/>
      <c r="AF213" s="53"/>
      <c r="AG213" s="53"/>
      <c r="AH213" s="53"/>
      <c r="AI213" s="53"/>
      <c r="AJ213" s="53"/>
      <c r="AK213" s="53"/>
      <c r="AL213" s="53"/>
      <c r="AM213" s="53"/>
      <c r="AN213" s="16"/>
      <c r="AO213" s="24" t="s">
        <v>36</v>
      </c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  <c r="BY213" s="17">
        <v>9</v>
      </c>
      <c r="BZ213" s="18">
        <v>44834</v>
      </c>
      <c r="CA213" s="19" t="e">
        <f>IF(+B213&lt;44592,+#REF!+#REF!+N213,0)</f>
        <v>#REF!</v>
      </c>
      <c r="CB213" s="19">
        <f>IF(+B213&gt;44592,+IF(+B213&lt;44620,+#REF!+#REF!+N213,0),0)</f>
        <v>0</v>
      </c>
      <c r="CC213" s="19"/>
      <c r="CD213" s="19"/>
      <c r="CE213" s="19"/>
      <c r="CF213" s="19"/>
      <c r="CG213" s="19"/>
      <c r="CH213" s="19"/>
      <c r="CI213" s="19"/>
      <c r="CJ213" s="19"/>
      <c r="CK213" s="19"/>
      <c r="CL213" s="19"/>
    </row>
    <row r="214" spans="1:90" x14ac:dyDescent="0.25">
      <c r="A214" s="3">
        <f t="shared" si="70"/>
        <v>10</v>
      </c>
      <c r="B214" s="5"/>
      <c r="C214" s="6"/>
      <c r="D214" s="8"/>
      <c r="E214" s="80"/>
      <c r="F214" s="79"/>
      <c r="G214" s="21" t="s">
        <v>28</v>
      </c>
      <c r="H214" s="23"/>
      <c r="I214" s="54">
        <f t="shared" si="65"/>
        <v>0</v>
      </c>
      <c r="J214" s="7"/>
      <c r="K214" s="54">
        <f t="shared" si="66"/>
        <v>0</v>
      </c>
      <c r="L214" s="33">
        <v>25</v>
      </c>
      <c r="M214" s="4">
        <f t="shared" si="67"/>
        <v>0</v>
      </c>
      <c r="N214" s="4">
        <f t="shared" si="68"/>
        <v>0</v>
      </c>
      <c r="O214" s="4">
        <f t="shared" si="69"/>
        <v>0</v>
      </c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  <c r="AA214" s="53"/>
      <c r="AB214" s="53"/>
      <c r="AC214" s="53"/>
      <c r="AD214" s="53"/>
      <c r="AE214" s="53"/>
      <c r="AF214" s="53"/>
      <c r="AG214" s="53"/>
      <c r="AH214" s="53"/>
      <c r="AI214" s="53"/>
      <c r="AJ214" s="53"/>
      <c r="AK214" s="53"/>
      <c r="AL214" s="53"/>
      <c r="AM214" s="53"/>
      <c r="AN214" s="16"/>
      <c r="AO214" s="24" t="s">
        <v>37</v>
      </c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  <c r="BY214" s="17">
        <v>10</v>
      </c>
      <c r="BZ214" s="18">
        <v>44865</v>
      </c>
      <c r="CA214" s="19" t="e">
        <f>IF(+B214&lt;44592,+#REF!+#REF!+N214,0)</f>
        <v>#REF!</v>
      </c>
      <c r="CB214" s="19">
        <f>IF(+B214&gt;44592,+IF(+B214&lt;44620,+#REF!+#REF!+N214,0),0)</f>
        <v>0</v>
      </c>
      <c r="CC214" s="19"/>
      <c r="CD214" s="19"/>
      <c r="CE214" s="19"/>
      <c r="CF214" s="19"/>
      <c r="CG214" s="19"/>
      <c r="CH214" s="19"/>
      <c r="CI214" s="19"/>
      <c r="CJ214" s="19"/>
      <c r="CK214" s="19"/>
      <c r="CL214" s="19"/>
    </row>
    <row r="215" spans="1:90" x14ac:dyDescent="0.25">
      <c r="A215" s="3">
        <f t="shared" si="70"/>
        <v>11</v>
      </c>
      <c r="B215" s="5"/>
      <c r="C215" s="6"/>
      <c r="D215" s="8"/>
      <c r="E215" s="80"/>
      <c r="F215" s="79"/>
      <c r="G215" s="21" t="s">
        <v>28</v>
      </c>
      <c r="H215" s="23"/>
      <c r="I215" s="54">
        <f t="shared" si="65"/>
        <v>0</v>
      </c>
      <c r="J215" s="7"/>
      <c r="K215" s="54">
        <f t="shared" si="66"/>
        <v>0</v>
      </c>
      <c r="L215" s="33">
        <v>25</v>
      </c>
      <c r="M215" s="4">
        <f t="shared" si="67"/>
        <v>0</v>
      </c>
      <c r="N215" s="4">
        <f t="shared" si="68"/>
        <v>0</v>
      </c>
      <c r="O215" s="4">
        <f t="shared" si="69"/>
        <v>0</v>
      </c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  <c r="AA215" s="53"/>
      <c r="AB215" s="53"/>
      <c r="AC215" s="53"/>
      <c r="AD215" s="53"/>
      <c r="AE215" s="53"/>
      <c r="AF215" s="53"/>
      <c r="AG215" s="53"/>
      <c r="AH215" s="53"/>
      <c r="AI215" s="53"/>
      <c r="AJ215" s="53"/>
      <c r="AK215" s="53"/>
      <c r="AL215" s="53"/>
      <c r="AM215" s="53"/>
      <c r="AN215" s="16"/>
      <c r="AO215" s="24" t="s">
        <v>38</v>
      </c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  <c r="BY215" s="17">
        <v>11</v>
      </c>
      <c r="BZ215" s="18">
        <v>44895</v>
      </c>
      <c r="CA215" s="19" t="e">
        <f>IF(+B215&lt;44592,+#REF!+#REF!+N215,0)</f>
        <v>#REF!</v>
      </c>
      <c r="CB215" s="19">
        <f>IF(+B215&gt;44592,+IF(+B215&lt;44620,+#REF!+#REF!+N215,0),0)</f>
        <v>0</v>
      </c>
      <c r="CC215" s="19"/>
      <c r="CD215" s="19"/>
      <c r="CE215" s="19"/>
      <c r="CF215" s="19"/>
      <c r="CG215" s="19"/>
      <c r="CH215" s="19"/>
      <c r="CI215" s="19"/>
      <c r="CJ215" s="19"/>
      <c r="CK215" s="19"/>
      <c r="CL215" s="19"/>
    </row>
    <row r="216" spans="1:90" x14ac:dyDescent="0.25">
      <c r="A216" s="3">
        <f t="shared" si="70"/>
        <v>12</v>
      </c>
      <c r="B216" s="5"/>
      <c r="C216" s="6"/>
      <c r="D216" s="8"/>
      <c r="E216" s="80"/>
      <c r="F216" s="79"/>
      <c r="G216" s="21" t="s">
        <v>28</v>
      </c>
      <c r="H216" s="23"/>
      <c r="I216" s="54">
        <f t="shared" si="65"/>
        <v>0</v>
      </c>
      <c r="J216" s="7"/>
      <c r="K216" s="54">
        <f t="shared" si="66"/>
        <v>0</v>
      </c>
      <c r="L216" s="33">
        <v>25</v>
      </c>
      <c r="M216" s="4">
        <f t="shared" si="67"/>
        <v>0</v>
      </c>
      <c r="N216" s="4">
        <f t="shared" si="68"/>
        <v>0</v>
      </c>
      <c r="O216" s="4">
        <f t="shared" si="69"/>
        <v>0</v>
      </c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  <c r="AA216" s="53"/>
      <c r="AB216" s="53"/>
      <c r="AC216" s="53"/>
      <c r="AD216" s="53"/>
      <c r="AE216" s="53"/>
      <c r="AF216" s="53"/>
      <c r="AG216" s="53"/>
      <c r="AH216" s="53"/>
      <c r="AI216" s="53"/>
      <c r="AJ216" s="53"/>
      <c r="AK216" s="53"/>
      <c r="AL216" s="53"/>
      <c r="AM216" s="53"/>
      <c r="AN216" s="16"/>
      <c r="AO216" s="24" t="s">
        <v>39</v>
      </c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  <c r="BY216" s="17">
        <v>12</v>
      </c>
      <c r="BZ216" s="18">
        <v>44926</v>
      </c>
      <c r="CA216" s="19" t="e">
        <f>IF(+B216&lt;44592,+#REF!+#REF!+N216,0)</f>
        <v>#REF!</v>
      </c>
      <c r="CB216" s="19">
        <f>IF(+B216&gt;44592,+IF(+B216&lt;44620,+#REF!+#REF!+N216,0),0)</f>
        <v>0</v>
      </c>
      <c r="CC216" s="19"/>
      <c r="CD216" s="19"/>
      <c r="CE216" s="19"/>
      <c r="CF216" s="19"/>
      <c r="CG216" s="19"/>
      <c r="CH216" s="19"/>
      <c r="CI216" s="19"/>
      <c r="CJ216" s="19"/>
      <c r="CK216" s="19"/>
      <c r="CL216" s="19"/>
    </row>
    <row r="217" spans="1:90" x14ac:dyDescent="0.25">
      <c r="A217" s="3">
        <f t="shared" si="70"/>
        <v>13</v>
      </c>
      <c r="B217" s="5"/>
      <c r="C217" s="6"/>
      <c r="D217" s="8"/>
      <c r="E217" s="80"/>
      <c r="F217" s="79"/>
      <c r="G217" s="21" t="s">
        <v>28</v>
      </c>
      <c r="H217" s="23"/>
      <c r="I217" s="54">
        <f t="shared" si="65"/>
        <v>0</v>
      </c>
      <c r="J217" s="7"/>
      <c r="K217" s="54">
        <f t="shared" si="66"/>
        <v>0</v>
      </c>
      <c r="L217" s="33">
        <v>25</v>
      </c>
      <c r="M217" s="4">
        <f t="shared" si="67"/>
        <v>0</v>
      </c>
      <c r="N217" s="4">
        <f t="shared" si="68"/>
        <v>0</v>
      </c>
      <c r="O217" s="4">
        <f t="shared" si="69"/>
        <v>0</v>
      </c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  <c r="AA217" s="53"/>
      <c r="AB217" s="53"/>
      <c r="AC217" s="53"/>
      <c r="AD217" s="53"/>
      <c r="AE217" s="53"/>
      <c r="AF217" s="53"/>
      <c r="AG217" s="53"/>
      <c r="AH217" s="53"/>
      <c r="AI217" s="53"/>
      <c r="AJ217" s="53"/>
      <c r="AK217" s="53"/>
      <c r="AL217" s="53"/>
      <c r="AM217" s="53"/>
      <c r="AN217" s="16"/>
      <c r="AO217" s="24" t="s">
        <v>40</v>
      </c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  <c r="BY217" s="17"/>
      <c r="BZ217" s="20"/>
      <c r="CA217" s="19" t="e">
        <f>IF(+B217&lt;44592,+#REF!+#REF!+N217,0)</f>
        <v>#REF!</v>
      </c>
      <c r="CB217" s="19">
        <f>IF(+B217&gt;44592,+IF(+B217&lt;44620,+#REF!+#REF!+N217,0),0)</f>
        <v>0</v>
      </c>
      <c r="CC217" s="19"/>
      <c r="CD217" s="19"/>
      <c r="CE217" s="19"/>
      <c r="CF217" s="19"/>
      <c r="CG217" s="19"/>
      <c r="CH217" s="19"/>
      <c r="CI217" s="19"/>
      <c r="CJ217" s="19"/>
      <c r="CK217" s="19"/>
      <c r="CL217" s="19"/>
    </row>
    <row r="218" spans="1:90" x14ac:dyDescent="0.25">
      <c r="A218" s="3">
        <f t="shared" si="70"/>
        <v>14</v>
      </c>
      <c r="B218" s="5"/>
      <c r="C218" s="6"/>
      <c r="D218" s="8"/>
      <c r="E218" s="80"/>
      <c r="F218" s="79"/>
      <c r="G218" s="21" t="s">
        <v>28</v>
      </c>
      <c r="H218" s="23"/>
      <c r="I218" s="54">
        <f t="shared" si="65"/>
        <v>0</v>
      </c>
      <c r="J218" s="7"/>
      <c r="K218" s="54">
        <f t="shared" si="66"/>
        <v>0</v>
      </c>
      <c r="L218" s="33">
        <v>25</v>
      </c>
      <c r="M218" s="4">
        <f t="shared" si="67"/>
        <v>0</v>
      </c>
      <c r="N218" s="4">
        <f t="shared" si="68"/>
        <v>0</v>
      </c>
      <c r="O218" s="4">
        <f t="shared" si="69"/>
        <v>0</v>
      </c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  <c r="AA218" s="53"/>
      <c r="AB218" s="53"/>
      <c r="AC218" s="53"/>
      <c r="AD218" s="53"/>
      <c r="AE218" s="53"/>
      <c r="AF218" s="53"/>
      <c r="AG218" s="53"/>
      <c r="AH218" s="53"/>
      <c r="AI218" s="53"/>
      <c r="AJ218" s="53"/>
      <c r="AK218" s="53"/>
      <c r="AL218" s="53"/>
      <c r="AM218" s="53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  <c r="BY218" s="17"/>
      <c r="BZ218" s="20"/>
      <c r="CA218" s="19" t="e">
        <f>IF(+B218&lt;44592,+#REF!+#REF!+N218,0)</f>
        <v>#REF!</v>
      </c>
      <c r="CB218" s="19">
        <f>IF(+B218&gt;44592,+IF(+B218&lt;44620,+#REF!+#REF!+N218,0),0)</f>
        <v>0</v>
      </c>
      <c r="CC218" s="19"/>
      <c r="CD218" s="19"/>
      <c r="CE218" s="19"/>
      <c r="CF218" s="19"/>
      <c r="CG218" s="19"/>
      <c r="CH218" s="19"/>
      <c r="CI218" s="19"/>
      <c r="CJ218" s="19"/>
      <c r="CK218" s="19"/>
      <c r="CL218" s="19"/>
    </row>
    <row r="219" spans="1:90" x14ac:dyDescent="0.25">
      <c r="A219" s="3">
        <f t="shared" si="70"/>
        <v>15</v>
      </c>
      <c r="B219" s="5"/>
      <c r="C219" s="6"/>
      <c r="D219" s="8"/>
      <c r="E219" s="80"/>
      <c r="F219" s="79"/>
      <c r="G219" s="21" t="s">
        <v>28</v>
      </c>
      <c r="H219" s="23"/>
      <c r="I219" s="54">
        <f t="shared" si="65"/>
        <v>0</v>
      </c>
      <c r="J219" s="7"/>
      <c r="K219" s="54">
        <f t="shared" si="66"/>
        <v>0</v>
      </c>
      <c r="L219" s="33">
        <v>25</v>
      </c>
      <c r="M219" s="4">
        <f t="shared" si="67"/>
        <v>0</v>
      </c>
      <c r="N219" s="4">
        <f t="shared" si="68"/>
        <v>0</v>
      </c>
      <c r="O219" s="4">
        <f t="shared" si="69"/>
        <v>0</v>
      </c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  <c r="AA219" s="53"/>
      <c r="AB219" s="53"/>
      <c r="AC219" s="53"/>
      <c r="AD219" s="53"/>
      <c r="AE219" s="53"/>
      <c r="AF219" s="53"/>
      <c r="AG219" s="53"/>
      <c r="AH219" s="53"/>
      <c r="AI219" s="53"/>
      <c r="AJ219" s="53"/>
      <c r="AK219" s="53"/>
      <c r="AL219" s="53"/>
      <c r="AM219" s="53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  <c r="BY219" s="17"/>
      <c r="BZ219" s="20"/>
      <c r="CA219" s="19" t="e">
        <f>IF(+B219&lt;44592,+#REF!+#REF!+N219,0)</f>
        <v>#REF!</v>
      </c>
      <c r="CB219" s="19">
        <f>IF(+B219&gt;44592,+IF(+B219&lt;44620,+#REF!+#REF!+N219,0),0)</f>
        <v>0</v>
      </c>
      <c r="CC219" s="19"/>
      <c r="CD219" s="19"/>
      <c r="CE219" s="19"/>
      <c r="CF219" s="19"/>
      <c r="CG219" s="19"/>
      <c r="CH219" s="19"/>
      <c r="CI219" s="19"/>
      <c r="CJ219" s="19"/>
      <c r="CK219" s="19"/>
      <c r="CL219" s="19"/>
    </row>
    <row r="220" spans="1:90" x14ac:dyDescent="0.25">
      <c r="A220" s="3">
        <f t="shared" si="70"/>
        <v>16</v>
      </c>
      <c r="B220" s="5"/>
      <c r="C220" s="6"/>
      <c r="D220" s="8"/>
      <c r="E220" s="80"/>
      <c r="F220" s="79"/>
      <c r="G220" s="21" t="s">
        <v>28</v>
      </c>
      <c r="H220" s="23"/>
      <c r="I220" s="54">
        <f t="shared" si="65"/>
        <v>0</v>
      </c>
      <c r="J220" s="7"/>
      <c r="K220" s="54">
        <f t="shared" si="66"/>
        <v>0</v>
      </c>
      <c r="L220" s="33">
        <v>25</v>
      </c>
      <c r="M220" s="4">
        <f t="shared" si="67"/>
        <v>0</v>
      </c>
      <c r="N220" s="4">
        <f t="shared" si="68"/>
        <v>0</v>
      </c>
      <c r="O220" s="4">
        <f t="shared" si="69"/>
        <v>0</v>
      </c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  <c r="AA220" s="53"/>
      <c r="AB220" s="53"/>
      <c r="AC220" s="53"/>
      <c r="AD220" s="53"/>
      <c r="AE220" s="53"/>
      <c r="AF220" s="53"/>
      <c r="AG220" s="53"/>
      <c r="AH220" s="53"/>
      <c r="AI220" s="53"/>
      <c r="AJ220" s="53"/>
      <c r="AK220" s="53"/>
      <c r="AL220" s="53"/>
      <c r="AM220" s="53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  <c r="BY220" s="17"/>
      <c r="BZ220" s="20"/>
      <c r="CA220" s="19" t="e">
        <f>IF(+B220&lt;44592,+#REF!+#REF!+N220,0)</f>
        <v>#REF!</v>
      </c>
      <c r="CB220" s="19">
        <f>IF(+B220&gt;44592,+IF(+B220&lt;44620,+#REF!+#REF!+N220,0),0)</f>
        <v>0</v>
      </c>
      <c r="CC220" s="19"/>
      <c r="CD220" s="19"/>
      <c r="CE220" s="19"/>
      <c r="CF220" s="19"/>
      <c r="CG220" s="19"/>
      <c r="CH220" s="19"/>
      <c r="CI220" s="19"/>
      <c r="CJ220" s="19"/>
      <c r="CK220" s="19"/>
      <c r="CL220" s="19"/>
    </row>
    <row r="221" spans="1:90" x14ac:dyDescent="0.25">
      <c r="A221" s="3">
        <f t="shared" si="70"/>
        <v>17</v>
      </c>
      <c r="B221" s="5"/>
      <c r="C221" s="6"/>
      <c r="D221" s="8"/>
      <c r="E221" s="80"/>
      <c r="F221" s="79"/>
      <c r="G221" s="21" t="s">
        <v>28</v>
      </c>
      <c r="H221" s="23"/>
      <c r="I221" s="54">
        <f t="shared" si="65"/>
        <v>0</v>
      </c>
      <c r="J221" s="7"/>
      <c r="K221" s="54">
        <f t="shared" si="66"/>
        <v>0</v>
      </c>
      <c r="L221" s="33">
        <v>25</v>
      </c>
      <c r="M221" s="4">
        <f t="shared" si="67"/>
        <v>0</v>
      </c>
      <c r="N221" s="4">
        <f t="shared" si="68"/>
        <v>0</v>
      </c>
      <c r="O221" s="4">
        <f t="shared" si="69"/>
        <v>0</v>
      </c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  <c r="AA221" s="53"/>
      <c r="AB221" s="53"/>
      <c r="AC221" s="53"/>
      <c r="AD221" s="53"/>
      <c r="AE221" s="53"/>
      <c r="AF221" s="53"/>
      <c r="AG221" s="53"/>
      <c r="AH221" s="53"/>
      <c r="AI221" s="53"/>
      <c r="AJ221" s="53"/>
      <c r="AK221" s="53"/>
      <c r="AL221" s="53"/>
      <c r="AM221" s="53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  <c r="BY221" s="17"/>
      <c r="BZ221" s="20"/>
      <c r="CA221" s="19" t="e">
        <f>IF(+B221&lt;44592,+#REF!+#REF!+N221,0)</f>
        <v>#REF!</v>
      </c>
      <c r="CB221" s="19">
        <f>IF(+B221&gt;44592,+IF(+B221&lt;44620,+#REF!+#REF!+N221,0),0)</f>
        <v>0</v>
      </c>
      <c r="CC221" s="19"/>
      <c r="CD221" s="19"/>
      <c r="CE221" s="19"/>
      <c r="CF221" s="19"/>
      <c r="CG221" s="19"/>
      <c r="CH221" s="19"/>
      <c r="CI221" s="19"/>
      <c r="CJ221" s="19"/>
      <c r="CK221" s="19"/>
      <c r="CL221" s="19"/>
    </row>
    <row r="222" spans="1:90" x14ac:dyDescent="0.25">
      <c r="A222" s="3">
        <f t="shared" si="70"/>
        <v>18</v>
      </c>
      <c r="B222" s="5"/>
      <c r="C222" s="6"/>
      <c r="D222" s="8"/>
      <c r="E222" s="80"/>
      <c r="F222" s="79"/>
      <c r="G222" s="21" t="s">
        <v>28</v>
      </c>
      <c r="H222" s="23"/>
      <c r="I222" s="54">
        <f t="shared" si="65"/>
        <v>0</v>
      </c>
      <c r="J222" s="7"/>
      <c r="K222" s="54">
        <f t="shared" si="66"/>
        <v>0</v>
      </c>
      <c r="L222" s="33">
        <v>25</v>
      </c>
      <c r="M222" s="4">
        <f t="shared" si="67"/>
        <v>0</v>
      </c>
      <c r="N222" s="4">
        <f t="shared" si="68"/>
        <v>0</v>
      </c>
      <c r="O222" s="4">
        <f t="shared" si="69"/>
        <v>0</v>
      </c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  <c r="AA222" s="53"/>
      <c r="AB222" s="53"/>
      <c r="AC222" s="53"/>
      <c r="AD222" s="53"/>
      <c r="AE222" s="53"/>
      <c r="AF222" s="53"/>
      <c r="AG222" s="53"/>
      <c r="AH222" s="53"/>
      <c r="AI222" s="53"/>
      <c r="AJ222" s="53"/>
      <c r="AK222" s="53"/>
      <c r="AL222" s="53"/>
      <c r="AM222" s="53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  <c r="BY222" s="17"/>
      <c r="BZ222" s="20"/>
      <c r="CA222" s="19" t="e">
        <f>IF(+B222&lt;44592,+#REF!+#REF!+N222,0)</f>
        <v>#REF!</v>
      </c>
      <c r="CB222" s="19">
        <f>IF(+B222&gt;44592,+IF(+B222&lt;44620,+#REF!+#REF!+N222,0),0)</f>
        <v>0</v>
      </c>
      <c r="CC222" s="19"/>
      <c r="CD222" s="19"/>
      <c r="CE222" s="19"/>
      <c r="CF222" s="19"/>
      <c r="CG222" s="19"/>
      <c r="CH222" s="19"/>
      <c r="CI222" s="19"/>
      <c r="CJ222" s="19"/>
      <c r="CK222" s="19"/>
      <c r="CL222" s="19"/>
    </row>
    <row r="223" spans="1:90" x14ac:dyDescent="0.25">
      <c r="A223" s="3">
        <f t="shared" si="70"/>
        <v>19</v>
      </c>
      <c r="B223" s="5"/>
      <c r="C223" s="6"/>
      <c r="D223" s="8"/>
      <c r="E223" s="80"/>
      <c r="F223" s="79"/>
      <c r="G223" s="21" t="s">
        <v>28</v>
      </c>
      <c r="H223" s="23"/>
      <c r="I223" s="54">
        <f t="shared" si="65"/>
        <v>0</v>
      </c>
      <c r="J223" s="7"/>
      <c r="K223" s="54">
        <f t="shared" si="66"/>
        <v>0</v>
      </c>
      <c r="L223" s="33">
        <v>25</v>
      </c>
      <c r="M223" s="4">
        <f t="shared" si="67"/>
        <v>0</v>
      </c>
      <c r="N223" s="4">
        <f t="shared" si="68"/>
        <v>0</v>
      </c>
      <c r="O223" s="4">
        <f t="shared" si="69"/>
        <v>0</v>
      </c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  <c r="AA223" s="53"/>
      <c r="AB223" s="53"/>
      <c r="AC223" s="53"/>
      <c r="AD223" s="53"/>
      <c r="AE223" s="53"/>
      <c r="AF223" s="53"/>
      <c r="AG223" s="53"/>
      <c r="AH223" s="53"/>
      <c r="AI223" s="53"/>
      <c r="AJ223" s="53"/>
      <c r="AK223" s="53"/>
      <c r="AL223" s="53"/>
      <c r="AM223" s="53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  <c r="BY223" s="17"/>
      <c r="BZ223" s="20"/>
      <c r="CA223" s="19" t="e">
        <f>IF(+B223&lt;44592,+#REF!+#REF!+N223,0)</f>
        <v>#REF!</v>
      </c>
      <c r="CB223" s="19">
        <f>IF(+B223&gt;44592,+IF(+B223&lt;44620,+#REF!+#REF!+N223,0),0)</f>
        <v>0</v>
      </c>
      <c r="CC223" s="19"/>
      <c r="CD223" s="19"/>
      <c r="CE223" s="19"/>
      <c r="CF223" s="19"/>
      <c r="CG223" s="19"/>
      <c r="CH223" s="19"/>
      <c r="CI223" s="19"/>
      <c r="CJ223" s="19"/>
      <c r="CK223" s="19"/>
      <c r="CL223" s="19"/>
    </row>
    <row r="224" spans="1:90" x14ac:dyDescent="0.25">
      <c r="A224" s="3">
        <f t="shared" si="70"/>
        <v>20</v>
      </c>
      <c r="B224" s="5"/>
      <c r="C224" s="6"/>
      <c r="D224" s="8"/>
      <c r="E224" s="80"/>
      <c r="F224" s="79"/>
      <c r="G224" s="21" t="s">
        <v>28</v>
      </c>
      <c r="H224" s="23"/>
      <c r="I224" s="54">
        <f t="shared" si="65"/>
        <v>0</v>
      </c>
      <c r="J224" s="7"/>
      <c r="K224" s="54">
        <f t="shared" si="66"/>
        <v>0</v>
      </c>
      <c r="L224" s="33">
        <v>25</v>
      </c>
      <c r="M224" s="4">
        <f t="shared" si="67"/>
        <v>0</v>
      </c>
      <c r="N224" s="4">
        <f t="shared" si="68"/>
        <v>0</v>
      </c>
      <c r="O224" s="4">
        <f t="shared" si="69"/>
        <v>0</v>
      </c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  <c r="AA224" s="53"/>
      <c r="AB224" s="53"/>
      <c r="AC224" s="53"/>
      <c r="AD224" s="53"/>
      <c r="AE224" s="53"/>
      <c r="AF224" s="53"/>
      <c r="AG224" s="53"/>
      <c r="AH224" s="53"/>
      <c r="AI224" s="53"/>
      <c r="AJ224" s="53"/>
      <c r="AK224" s="53"/>
      <c r="AL224" s="53"/>
      <c r="AM224" s="53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  <c r="BY224" s="17"/>
      <c r="BZ224" s="20"/>
      <c r="CA224" s="19" t="e">
        <f>IF(+B224&lt;44592,+#REF!+#REF!+N224,0)</f>
        <v>#REF!</v>
      </c>
      <c r="CB224" s="19">
        <f>IF(+B224&gt;44592,+IF(+B224&lt;44620,+#REF!+#REF!+N224,0),0)</f>
        <v>0</v>
      </c>
      <c r="CC224" s="19"/>
      <c r="CD224" s="19"/>
      <c r="CE224" s="19"/>
      <c r="CF224" s="19"/>
      <c r="CG224" s="19"/>
      <c r="CH224" s="19"/>
      <c r="CI224" s="19"/>
      <c r="CJ224" s="19"/>
      <c r="CK224" s="19"/>
      <c r="CL224" s="19"/>
    </row>
    <row r="225" spans="1:92" x14ac:dyDescent="0.25">
      <c r="A225" s="3">
        <f t="shared" si="70"/>
        <v>21</v>
      </c>
      <c r="B225" s="5"/>
      <c r="C225" s="6"/>
      <c r="D225" s="8"/>
      <c r="E225" s="80"/>
      <c r="F225" s="79"/>
      <c r="G225" s="21" t="s">
        <v>28</v>
      </c>
      <c r="H225" s="23"/>
      <c r="I225" s="54">
        <f t="shared" si="65"/>
        <v>0</v>
      </c>
      <c r="J225" s="7"/>
      <c r="K225" s="54">
        <f t="shared" si="66"/>
        <v>0</v>
      </c>
      <c r="L225" s="33">
        <v>25</v>
      </c>
      <c r="M225" s="4">
        <f t="shared" si="67"/>
        <v>0</v>
      </c>
      <c r="N225" s="4">
        <f t="shared" si="68"/>
        <v>0</v>
      </c>
      <c r="O225" s="4">
        <f t="shared" si="69"/>
        <v>0</v>
      </c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  <c r="AA225" s="53"/>
      <c r="AB225" s="53"/>
      <c r="AC225" s="53"/>
      <c r="AD225" s="53"/>
      <c r="AE225" s="53"/>
      <c r="AF225" s="53"/>
      <c r="AG225" s="53"/>
      <c r="AH225" s="53"/>
      <c r="AI225" s="53"/>
      <c r="AJ225" s="53"/>
      <c r="AK225" s="53"/>
      <c r="AL225" s="53"/>
      <c r="AM225" s="53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  <c r="BY225" s="17"/>
      <c r="BZ225" s="17"/>
      <c r="CA225" s="19" t="e">
        <f>IF(+B225&lt;44592,+#REF!+#REF!+N225,0)</f>
        <v>#REF!</v>
      </c>
      <c r="CB225" s="19">
        <f>IF(+B225&gt;44592,+IF(+B225&lt;44620,+#REF!+#REF!+N225,0),0)</f>
        <v>0</v>
      </c>
      <c r="CC225" s="19"/>
      <c r="CD225" s="19"/>
      <c r="CE225" s="19"/>
      <c r="CF225" s="19"/>
      <c r="CG225" s="19"/>
      <c r="CH225" s="19"/>
      <c r="CI225" s="19"/>
      <c r="CJ225" s="19"/>
      <c r="CK225" s="19"/>
      <c r="CL225" s="19"/>
    </row>
    <row r="226" spans="1:92" x14ac:dyDescent="0.25">
      <c r="A226" s="3">
        <f t="shared" si="70"/>
        <v>22</v>
      </c>
      <c r="B226" s="5"/>
      <c r="C226" s="6"/>
      <c r="D226" s="8"/>
      <c r="E226" s="80"/>
      <c r="F226" s="79"/>
      <c r="G226" s="21" t="s">
        <v>28</v>
      </c>
      <c r="H226" s="23"/>
      <c r="I226" s="54">
        <f t="shared" si="65"/>
        <v>0</v>
      </c>
      <c r="J226" s="7"/>
      <c r="K226" s="54">
        <f t="shared" si="66"/>
        <v>0</v>
      </c>
      <c r="L226" s="33">
        <v>25</v>
      </c>
      <c r="M226" s="4">
        <f t="shared" si="67"/>
        <v>0</v>
      </c>
      <c r="N226" s="4">
        <f t="shared" si="68"/>
        <v>0</v>
      </c>
      <c r="O226" s="4">
        <f t="shared" si="69"/>
        <v>0</v>
      </c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  <c r="AA226" s="53"/>
      <c r="AB226" s="53"/>
      <c r="AC226" s="53"/>
      <c r="AD226" s="53"/>
      <c r="AE226" s="53"/>
      <c r="AF226" s="53"/>
      <c r="AG226" s="53"/>
      <c r="AH226" s="53"/>
      <c r="AI226" s="53"/>
      <c r="AJ226" s="53"/>
      <c r="AK226" s="53"/>
      <c r="AL226" s="53"/>
      <c r="AM226" s="53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  <c r="BY226" s="17"/>
      <c r="BZ226" s="17"/>
      <c r="CA226" s="19" t="e">
        <f>IF(+B226&lt;44592,+#REF!+#REF!+N226,0)</f>
        <v>#REF!</v>
      </c>
      <c r="CB226" s="19">
        <f>IF(+B226&gt;44592,+IF(+B226&lt;44620,+#REF!+#REF!+N226,0),0)</f>
        <v>0</v>
      </c>
      <c r="CC226" s="19"/>
      <c r="CD226" s="19"/>
      <c r="CE226" s="19"/>
      <c r="CF226" s="19"/>
      <c r="CG226" s="19"/>
      <c r="CH226" s="19"/>
      <c r="CI226" s="19"/>
      <c r="CJ226" s="19"/>
      <c r="CK226" s="19"/>
      <c r="CL226" s="19"/>
    </row>
    <row r="227" spans="1:92" x14ac:dyDescent="0.25">
      <c r="A227" s="3">
        <f t="shared" si="70"/>
        <v>23</v>
      </c>
      <c r="B227" s="5"/>
      <c r="C227" s="6"/>
      <c r="D227" s="8"/>
      <c r="E227" s="80"/>
      <c r="F227" s="79"/>
      <c r="G227" s="21" t="s">
        <v>28</v>
      </c>
      <c r="H227" s="23"/>
      <c r="I227" s="54">
        <f t="shared" si="65"/>
        <v>0</v>
      </c>
      <c r="J227" s="7"/>
      <c r="K227" s="54">
        <f t="shared" si="66"/>
        <v>0</v>
      </c>
      <c r="L227" s="33">
        <v>25</v>
      </c>
      <c r="M227" s="4">
        <f t="shared" si="67"/>
        <v>0</v>
      </c>
      <c r="N227" s="4">
        <f t="shared" si="68"/>
        <v>0</v>
      </c>
      <c r="O227" s="4">
        <f t="shared" si="69"/>
        <v>0</v>
      </c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  <c r="AA227" s="53"/>
      <c r="AB227" s="53"/>
      <c r="AC227" s="53"/>
      <c r="AD227" s="53"/>
      <c r="AE227" s="53"/>
      <c r="AF227" s="53"/>
      <c r="AG227" s="53"/>
      <c r="AH227" s="53"/>
      <c r="AI227" s="53"/>
      <c r="AJ227" s="53"/>
      <c r="AK227" s="53"/>
      <c r="AL227" s="53"/>
      <c r="AM227" s="53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  <c r="BY227" s="17"/>
      <c r="BZ227" s="17"/>
      <c r="CA227" s="19" t="e">
        <f>IF(+B227&lt;44592,+#REF!+#REF!+N227,0)</f>
        <v>#REF!</v>
      </c>
      <c r="CB227" s="19">
        <f>IF(+B227&gt;44592,+IF(+B227&lt;44620,+#REF!+#REF!+N227,0),0)</f>
        <v>0</v>
      </c>
      <c r="CC227" s="19"/>
      <c r="CD227" s="19"/>
      <c r="CE227" s="19"/>
      <c r="CF227" s="19"/>
      <c r="CG227" s="19"/>
      <c r="CH227" s="19"/>
      <c r="CI227" s="19"/>
      <c r="CJ227" s="19"/>
      <c r="CK227" s="19"/>
      <c r="CL227" s="19"/>
    </row>
    <row r="228" spans="1:92" x14ac:dyDescent="0.25">
      <c r="A228" s="3">
        <f t="shared" si="70"/>
        <v>24</v>
      </c>
      <c r="B228" s="5"/>
      <c r="C228" s="6"/>
      <c r="D228" s="8"/>
      <c r="E228" s="80"/>
      <c r="F228" s="79"/>
      <c r="G228" s="21" t="s">
        <v>28</v>
      </c>
      <c r="H228" s="23"/>
      <c r="I228" s="54">
        <f t="shared" si="65"/>
        <v>0</v>
      </c>
      <c r="J228" s="7"/>
      <c r="K228" s="54">
        <f t="shared" si="66"/>
        <v>0</v>
      </c>
      <c r="L228" s="33">
        <v>25</v>
      </c>
      <c r="M228" s="4">
        <f t="shared" si="67"/>
        <v>0</v>
      </c>
      <c r="N228" s="4">
        <f t="shared" si="68"/>
        <v>0</v>
      </c>
      <c r="O228" s="4">
        <f t="shared" si="69"/>
        <v>0</v>
      </c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  <c r="AA228" s="53"/>
      <c r="AB228" s="53"/>
      <c r="AC228" s="53"/>
      <c r="AD228" s="53"/>
      <c r="AE228" s="53"/>
      <c r="AF228" s="53"/>
      <c r="AG228" s="53"/>
      <c r="AH228" s="53"/>
      <c r="AI228" s="53"/>
      <c r="AJ228" s="53"/>
      <c r="AK228" s="53"/>
      <c r="AL228" s="53"/>
      <c r="AM228" s="53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  <c r="BY228" s="17"/>
      <c r="BZ228" s="17"/>
      <c r="CA228" s="19" t="e">
        <f>IF(+B228&lt;44592,+#REF!+#REF!+N228,0)</f>
        <v>#REF!</v>
      </c>
      <c r="CB228" s="19">
        <f>IF(+B228&gt;44592,+IF(+B228&lt;44620,+#REF!+#REF!+N228,0),0)</f>
        <v>0</v>
      </c>
      <c r="CC228" s="19"/>
      <c r="CD228" s="19"/>
      <c r="CE228" s="19"/>
      <c r="CF228" s="19"/>
      <c r="CG228" s="19"/>
      <c r="CH228" s="19"/>
      <c r="CI228" s="19"/>
      <c r="CJ228" s="19"/>
      <c r="CK228" s="19"/>
      <c r="CL228" s="19"/>
    </row>
    <row r="229" spans="1:92" x14ac:dyDescent="0.25">
      <c r="A229" s="3">
        <f t="shared" si="70"/>
        <v>25</v>
      </c>
      <c r="B229" s="5"/>
      <c r="C229" s="6"/>
      <c r="D229" s="8"/>
      <c r="E229" s="80"/>
      <c r="F229" s="79"/>
      <c r="G229" s="21" t="s">
        <v>28</v>
      </c>
      <c r="H229" s="23"/>
      <c r="I229" s="54">
        <f t="shared" si="65"/>
        <v>0</v>
      </c>
      <c r="J229" s="7"/>
      <c r="K229" s="54">
        <f t="shared" si="66"/>
        <v>0</v>
      </c>
      <c r="L229" s="33">
        <v>25</v>
      </c>
      <c r="M229" s="4">
        <f t="shared" si="67"/>
        <v>0</v>
      </c>
      <c r="N229" s="4">
        <f t="shared" si="68"/>
        <v>0</v>
      </c>
      <c r="O229" s="4">
        <f t="shared" si="69"/>
        <v>0</v>
      </c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  <c r="AA229" s="53"/>
      <c r="AB229" s="53"/>
      <c r="AC229" s="53"/>
      <c r="AD229" s="53"/>
      <c r="AE229" s="53"/>
      <c r="AF229" s="53"/>
      <c r="AG229" s="53"/>
      <c r="AH229" s="53"/>
      <c r="AI229" s="53"/>
      <c r="AJ229" s="53"/>
      <c r="AK229" s="53"/>
      <c r="AL229" s="53"/>
      <c r="AM229" s="53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  <c r="BY229" s="17"/>
      <c r="BZ229" s="17"/>
      <c r="CA229" s="17"/>
      <c r="CB229" s="17"/>
      <c r="CC229" s="17"/>
      <c r="CD229" s="17"/>
      <c r="CE229" s="17"/>
    </row>
    <row r="230" spans="1:92" ht="4.5" customHeight="1" x14ac:dyDescent="0.25">
      <c r="A230" s="89"/>
      <c r="B230" s="90"/>
      <c r="C230" s="90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1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  <c r="AA230" s="53"/>
      <c r="AB230" s="53"/>
      <c r="AC230" s="53"/>
      <c r="AD230" s="53"/>
      <c r="AE230" s="53"/>
      <c r="AF230" s="53"/>
      <c r="AG230" s="53"/>
      <c r="AH230" s="53"/>
      <c r="AI230" s="53"/>
      <c r="AJ230" s="53"/>
      <c r="AK230" s="53"/>
      <c r="AL230" s="53"/>
      <c r="AM230" s="53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  <c r="BY230" s="17"/>
      <c r="BZ230" s="17"/>
      <c r="CA230" s="17"/>
      <c r="CB230" s="17"/>
      <c r="CC230" s="17"/>
      <c r="CD230" s="17"/>
      <c r="CE230" s="17"/>
    </row>
    <row r="231" spans="1:92" s="88" customFormat="1" x14ac:dyDescent="0.25">
      <c r="A231" s="3" t="s">
        <v>102</v>
      </c>
      <c r="B231" s="3" t="s">
        <v>102</v>
      </c>
      <c r="C231" s="3" t="s">
        <v>102</v>
      </c>
      <c r="D231" s="3" t="s">
        <v>102</v>
      </c>
      <c r="E231" s="3" t="s">
        <v>102</v>
      </c>
      <c r="F231" s="3" t="s">
        <v>102</v>
      </c>
      <c r="G231" s="3" t="s">
        <v>102</v>
      </c>
      <c r="H231" s="3" t="s">
        <v>102</v>
      </c>
      <c r="I231" s="4">
        <f>SUM(I205:I229)</f>
        <v>0</v>
      </c>
      <c r="J231" s="4">
        <f t="shared" ref="J231" si="71">SUM(J205:J229)</f>
        <v>0</v>
      </c>
      <c r="K231" s="4">
        <f t="shared" ref="K231" si="72">SUM(K205:K229)</f>
        <v>0</v>
      </c>
      <c r="L231" s="3" t="s">
        <v>102</v>
      </c>
      <c r="M231" s="4">
        <f t="shared" ref="M231" si="73">SUM(M205:M229)</f>
        <v>0</v>
      </c>
      <c r="N231" s="4">
        <f t="shared" ref="N231" si="74">SUM(N205:N229)</f>
        <v>0</v>
      </c>
      <c r="O231" s="4">
        <f t="shared" ref="O231" si="75">SUM(O205:O229)</f>
        <v>0</v>
      </c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84"/>
      <c r="AM231" s="84"/>
      <c r="AN231" s="85"/>
      <c r="AO231" s="85"/>
      <c r="AP231" s="85"/>
      <c r="AQ231" s="85"/>
      <c r="AR231" s="85"/>
      <c r="AS231" s="85"/>
      <c r="AT231" s="85"/>
      <c r="AU231" s="85"/>
      <c r="AV231" s="85"/>
      <c r="AW231" s="85"/>
      <c r="AX231" s="85"/>
      <c r="AY231" s="85"/>
      <c r="AZ231" s="85"/>
      <c r="BA231" s="85"/>
      <c r="BB231" s="85"/>
      <c r="BC231" s="85"/>
      <c r="BD231" s="85"/>
      <c r="BE231" s="85"/>
      <c r="BF231" s="85"/>
      <c r="BG231" s="85"/>
      <c r="BH231" s="85"/>
      <c r="BI231" s="85"/>
      <c r="BJ231" s="85"/>
      <c r="BK231" s="85"/>
      <c r="BL231" s="85"/>
      <c r="BM231" s="85"/>
      <c r="BN231" s="85"/>
      <c r="BO231" s="85"/>
      <c r="BP231" s="85"/>
      <c r="BQ231" s="85"/>
      <c r="BR231" s="85"/>
      <c r="BS231" s="85"/>
      <c r="BT231" s="85"/>
      <c r="BU231" s="85"/>
      <c r="BV231" s="85"/>
      <c r="BW231" s="85"/>
      <c r="BX231" s="85"/>
      <c r="BY231" s="86"/>
      <c r="BZ231" s="86"/>
      <c r="CA231" s="86"/>
      <c r="CB231" s="86"/>
      <c r="CC231" s="86"/>
      <c r="CD231" s="86"/>
      <c r="CE231" s="86"/>
      <c r="CF231" s="87"/>
      <c r="CG231" s="87"/>
      <c r="CH231" s="87"/>
      <c r="CI231" s="87"/>
      <c r="CJ231" s="87"/>
      <c r="CK231" s="87"/>
      <c r="CL231" s="87"/>
      <c r="CM231" s="87"/>
      <c r="CN231" s="87"/>
    </row>
    <row r="232" spans="1:92" x14ac:dyDescent="0.25">
      <c r="A232" s="1" t="s">
        <v>7</v>
      </c>
      <c r="C232" s="28" t="str">
        <f>+C199</f>
        <v>TVRTKA XY D.O.O.</v>
      </c>
      <c r="D232" s="92"/>
      <c r="E232" s="92"/>
      <c r="F232" s="92"/>
      <c r="G232" s="92"/>
      <c r="H232" s="93"/>
      <c r="I232" s="93"/>
      <c r="J232" s="93"/>
      <c r="K232" s="27"/>
      <c r="L232" s="32"/>
    </row>
    <row r="233" spans="1:92" x14ac:dyDescent="0.25">
      <c r="A233" s="1" t="s">
        <v>9</v>
      </c>
      <c r="C233" s="30" t="str">
        <f>+C200</f>
        <v>91184883380</v>
      </c>
      <c r="D233" s="94"/>
      <c r="E233" s="95"/>
      <c r="F233" s="95"/>
      <c r="G233" s="28" t="str">
        <f>+G200</f>
        <v>KARLOVAC, VINIČKI PUT 20</v>
      </c>
      <c r="H233" s="92"/>
      <c r="I233" s="92"/>
      <c r="J233" s="92"/>
      <c r="K233" s="27"/>
      <c r="L233" s="32"/>
    </row>
    <row r="235" spans="1:92" ht="18.75" x14ac:dyDescent="0.25">
      <c r="A235" s="47" t="s">
        <v>99</v>
      </c>
      <c r="B235" s="47"/>
      <c r="C235" s="47"/>
      <c r="D235" s="47"/>
      <c r="E235" s="47"/>
      <c r="F235" s="47"/>
      <c r="G235" s="47"/>
      <c r="H235" s="47"/>
      <c r="I235" s="47"/>
      <c r="J235" s="47"/>
      <c r="K235" s="48" t="s">
        <v>100</v>
      </c>
      <c r="L235" s="51">
        <v>44774</v>
      </c>
      <c r="M235" s="49" t="s">
        <v>101</v>
      </c>
      <c r="N235" s="51">
        <v>44804</v>
      </c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50"/>
      <c r="AF235" s="50"/>
      <c r="AG235" s="50"/>
      <c r="AH235" s="50"/>
      <c r="AI235" s="50"/>
      <c r="AJ235" s="50"/>
      <c r="AK235" s="50"/>
      <c r="AL235" s="50"/>
      <c r="AM235" s="50"/>
    </row>
    <row r="236" spans="1:92" ht="18" x14ac:dyDescent="0.25">
      <c r="A236" s="25" t="s">
        <v>0</v>
      </c>
      <c r="B236" s="25" t="s">
        <v>6</v>
      </c>
      <c r="C236" s="25" t="s">
        <v>1</v>
      </c>
      <c r="D236" s="26" t="s">
        <v>24</v>
      </c>
      <c r="E236" s="26" t="s">
        <v>106</v>
      </c>
      <c r="F236" s="26" t="s">
        <v>107</v>
      </c>
      <c r="G236" s="81" t="s">
        <v>25</v>
      </c>
      <c r="H236" s="26" t="s">
        <v>31</v>
      </c>
      <c r="I236" s="26" t="s">
        <v>41</v>
      </c>
      <c r="J236" s="26" t="s">
        <v>2</v>
      </c>
      <c r="K236" s="26" t="s">
        <v>42</v>
      </c>
      <c r="L236" s="82" t="s">
        <v>43</v>
      </c>
      <c r="M236" s="26" t="s">
        <v>3</v>
      </c>
      <c r="N236" s="26" t="s">
        <v>4</v>
      </c>
      <c r="O236" s="26" t="s">
        <v>5</v>
      </c>
      <c r="P236" s="52"/>
      <c r="Q236" s="83" t="s">
        <v>111</v>
      </c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  <c r="AC236" s="52"/>
      <c r="AD236" s="52"/>
      <c r="AE236" s="52"/>
      <c r="AF236" s="52"/>
      <c r="AG236" s="52"/>
      <c r="AH236" s="52"/>
      <c r="AI236" s="52"/>
      <c r="AJ236" s="52"/>
      <c r="AK236" s="52"/>
      <c r="AL236" s="52"/>
      <c r="AM236" s="52"/>
      <c r="AN236" s="12"/>
      <c r="AO236" s="12" t="s">
        <v>25</v>
      </c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BG236" s="12"/>
      <c r="BH236" s="12"/>
      <c r="BI236" s="12"/>
      <c r="BJ236" s="12"/>
      <c r="BK236" s="12"/>
      <c r="BL236" s="12"/>
      <c r="BM236" s="12"/>
      <c r="BN236" s="12"/>
      <c r="BO236" s="12"/>
      <c r="BP236" s="12"/>
      <c r="BQ236" s="12"/>
      <c r="BR236" s="12"/>
      <c r="BS236" s="12"/>
      <c r="BT236" s="12"/>
      <c r="BU236" s="12"/>
      <c r="BV236" s="12"/>
      <c r="BW236" s="12"/>
      <c r="BX236" s="12"/>
      <c r="BY236" s="13"/>
      <c r="BZ236" s="13"/>
      <c r="CA236" s="14" t="s">
        <v>12</v>
      </c>
      <c r="CB236" s="15" t="s">
        <v>13</v>
      </c>
      <c r="CC236" s="15" t="s">
        <v>14</v>
      </c>
      <c r="CD236" s="15" t="s">
        <v>15</v>
      </c>
      <c r="CE236" s="15" t="s">
        <v>16</v>
      </c>
      <c r="CF236" s="15" t="s">
        <v>17</v>
      </c>
      <c r="CG236" s="15" t="s">
        <v>18</v>
      </c>
      <c r="CH236" s="15" t="s">
        <v>19</v>
      </c>
      <c r="CI236" s="15" t="s">
        <v>20</v>
      </c>
      <c r="CJ236" s="15" t="s">
        <v>21</v>
      </c>
      <c r="CK236" s="15" t="s">
        <v>22</v>
      </c>
      <c r="CL236" s="15" t="s">
        <v>23</v>
      </c>
    </row>
    <row r="238" spans="1:92" x14ac:dyDescent="0.25">
      <c r="A238" s="3">
        <v>1</v>
      </c>
      <c r="B238" s="5"/>
      <c r="C238" s="6"/>
      <c r="D238" s="8"/>
      <c r="E238" s="80"/>
      <c r="F238" s="79"/>
      <c r="G238" s="21" t="s">
        <v>28</v>
      </c>
      <c r="H238" s="23"/>
      <c r="I238" s="54">
        <f>+H238*D238</f>
        <v>0</v>
      </c>
      <c r="J238" s="7"/>
      <c r="K238" s="54">
        <f>+I238-J238</f>
        <v>0</v>
      </c>
      <c r="L238" s="33">
        <v>25</v>
      </c>
      <c r="M238" s="4">
        <f>IF(+L238=5,+K238*L238/100,0)</f>
        <v>0</v>
      </c>
      <c r="N238" s="4">
        <f>+IF(+L238=13,+K238*L238/100,0)</f>
        <v>0</v>
      </c>
      <c r="O238" s="4">
        <f>+IF(+L238=25,+K238*L238/100,0)</f>
        <v>0</v>
      </c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  <c r="AA238" s="53"/>
      <c r="AB238" s="53"/>
      <c r="AC238" s="53"/>
      <c r="AD238" s="53"/>
      <c r="AE238" s="53"/>
      <c r="AF238" s="53"/>
      <c r="AG238" s="53"/>
      <c r="AH238" s="53"/>
      <c r="AI238" s="53"/>
      <c r="AJ238" s="53"/>
      <c r="AK238" s="53"/>
      <c r="AL238" s="53"/>
      <c r="AM238" s="53"/>
      <c r="AN238" s="16"/>
      <c r="AO238" s="24" t="s">
        <v>28</v>
      </c>
      <c r="AP238" s="16"/>
      <c r="AQ238" s="31">
        <v>5</v>
      </c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  <c r="BY238" s="17">
        <v>1</v>
      </c>
      <c r="BZ238" s="18">
        <v>44592</v>
      </c>
      <c r="CA238" s="19" t="e">
        <f>IF(+B238&lt;44592,+#REF!+#REF!+N238,0)</f>
        <v>#REF!</v>
      </c>
      <c r="CB238" s="19" t="b">
        <f>IF(+B238&gt;44592,+IF(+B238&lt;44620,+#REF!+#REF!+N238,0))</f>
        <v>0</v>
      </c>
      <c r="CC238" s="19"/>
      <c r="CD238" s="19"/>
      <c r="CE238" s="19"/>
      <c r="CF238" s="19"/>
      <c r="CG238" s="19"/>
      <c r="CH238" s="19"/>
      <c r="CI238" s="19"/>
      <c r="CJ238" s="19"/>
      <c r="CK238" s="19"/>
      <c r="CL238" s="19"/>
    </row>
    <row r="239" spans="1:92" x14ac:dyDescent="0.25">
      <c r="A239" s="3">
        <f>+A238+1</f>
        <v>2</v>
      </c>
      <c r="B239" s="5"/>
      <c r="C239" s="6"/>
      <c r="D239" s="8"/>
      <c r="E239" s="80"/>
      <c r="F239" s="79"/>
      <c r="G239" s="21" t="s">
        <v>28</v>
      </c>
      <c r="H239" s="23"/>
      <c r="I239" s="54">
        <f t="shared" ref="I239:I262" si="76">+H239*D239</f>
        <v>0</v>
      </c>
      <c r="J239" s="7"/>
      <c r="K239" s="54">
        <f t="shared" ref="K239:K262" si="77">+I239-J239</f>
        <v>0</v>
      </c>
      <c r="L239" s="33">
        <v>25</v>
      </c>
      <c r="M239" s="4">
        <f t="shared" ref="M239:M262" si="78">IF(+L239=5,+K239*L239/100,0)</f>
        <v>0</v>
      </c>
      <c r="N239" s="4">
        <f t="shared" ref="N239:N262" si="79">+IF(+L239=13,+K239*L239/100,0)</f>
        <v>0</v>
      </c>
      <c r="O239" s="4">
        <f t="shared" ref="O239:O262" si="80">+IF(+L239=25,+K239*L239/100,0)</f>
        <v>0</v>
      </c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  <c r="AA239" s="53"/>
      <c r="AB239" s="53"/>
      <c r="AC239" s="53"/>
      <c r="AD239" s="53"/>
      <c r="AE239" s="53"/>
      <c r="AF239" s="53"/>
      <c r="AG239" s="53"/>
      <c r="AH239" s="53"/>
      <c r="AI239" s="53"/>
      <c r="AJ239" s="53"/>
      <c r="AK239" s="53"/>
      <c r="AL239" s="53"/>
      <c r="AM239" s="53"/>
      <c r="AN239" s="16"/>
      <c r="AO239" s="24" t="s">
        <v>29</v>
      </c>
      <c r="AP239" s="16"/>
      <c r="AQ239" s="31">
        <v>13</v>
      </c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  <c r="BY239" s="17">
        <v>2</v>
      </c>
      <c r="BZ239" s="18">
        <v>44620</v>
      </c>
      <c r="CA239" s="19" t="e">
        <f>IF(+B239&lt;44592,+#REF!+#REF!+N239,0)</f>
        <v>#REF!</v>
      </c>
      <c r="CB239" s="19">
        <f>IF(+B239&gt;44592,+IF(+B239&lt;44620,+#REF!+#REF!+N239,0),0)</f>
        <v>0</v>
      </c>
      <c r="CC239" s="19"/>
      <c r="CD239" s="19"/>
      <c r="CE239" s="19"/>
      <c r="CF239" s="19"/>
      <c r="CG239" s="19"/>
      <c r="CH239" s="19"/>
      <c r="CI239" s="19"/>
      <c r="CJ239" s="19"/>
      <c r="CK239" s="19"/>
      <c r="CL239" s="19"/>
    </row>
    <row r="240" spans="1:92" x14ac:dyDescent="0.25">
      <c r="A240" s="3">
        <f t="shared" ref="A240:A262" si="81">+A239+1</f>
        <v>3</v>
      </c>
      <c r="B240" s="5"/>
      <c r="C240" s="6"/>
      <c r="D240" s="8"/>
      <c r="E240" s="80"/>
      <c r="F240" s="79"/>
      <c r="G240" s="21" t="s">
        <v>28</v>
      </c>
      <c r="H240" s="23"/>
      <c r="I240" s="54">
        <f t="shared" si="76"/>
        <v>0</v>
      </c>
      <c r="J240" s="7"/>
      <c r="K240" s="54">
        <f t="shared" si="77"/>
        <v>0</v>
      </c>
      <c r="L240" s="33">
        <v>25</v>
      </c>
      <c r="M240" s="4">
        <f t="shared" si="78"/>
        <v>0</v>
      </c>
      <c r="N240" s="4">
        <f t="shared" si="79"/>
        <v>0</v>
      </c>
      <c r="O240" s="4">
        <f t="shared" si="80"/>
        <v>0</v>
      </c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  <c r="AA240" s="53"/>
      <c r="AB240" s="53"/>
      <c r="AC240" s="53"/>
      <c r="AD240" s="53"/>
      <c r="AE240" s="53"/>
      <c r="AF240" s="53"/>
      <c r="AG240" s="53"/>
      <c r="AH240" s="53"/>
      <c r="AI240" s="53"/>
      <c r="AJ240" s="53"/>
      <c r="AK240" s="53"/>
      <c r="AL240" s="53"/>
      <c r="AM240" s="53"/>
      <c r="AN240" s="16"/>
      <c r="AO240" s="24" t="s">
        <v>27</v>
      </c>
      <c r="AP240" s="16"/>
      <c r="AQ240" s="31">
        <v>25</v>
      </c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/>
      <c r="BW240" s="16"/>
      <c r="BX240" s="16"/>
      <c r="BY240" s="17">
        <v>3</v>
      </c>
      <c r="BZ240" s="18">
        <v>44651</v>
      </c>
      <c r="CA240" s="19" t="e">
        <f>IF(+B240&lt;44592,+#REF!+#REF!+N240,0)</f>
        <v>#REF!</v>
      </c>
      <c r="CB240" s="19">
        <f>IF(+B240&gt;44592,+IF(+B240&lt;44620,+#REF!+#REF!+N240,0),0)</f>
        <v>0</v>
      </c>
      <c r="CC240" s="19"/>
      <c r="CD240" s="19"/>
      <c r="CE240" s="19"/>
      <c r="CF240" s="19"/>
      <c r="CG240" s="19"/>
      <c r="CH240" s="19"/>
      <c r="CI240" s="19"/>
      <c r="CJ240" s="19"/>
      <c r="CK240" s="19"/>
      <c r="CL240" s="19"/>
    </row>
    <row r="241" spans="1:90" x14ac:dyDescent="0.25">
      <c r="A241" s="3">
        <f t="shared" si="81"/>
        <v>4</v>
      </c>
      <c r="B241" s="5"/>
      <c r="C241" s="6"/>
      <c r="D241" s="8"/>
      <c r="E241" s="80"/>
      <c r="F241" s="79"/>
      <c r="G241" s="21" t="s">
        <v>28</v>
      </c>
      <c r="H241" s="23"/>
      <c r="I241" s="54">
        <f t="shared" si="76"/>
        <v>0</v>
      </c>
      <c r="J241" s="7"/>
      <c r="K241" s="54">
        <f t="shared" si="77"/>
        <v>0</v>
      </c>
      <c r="L241" s="33">
        <v>25</v>
      </c>
      <c r="M241" s="4">
        <f t="shared" si="78"/>
        <v>0</v>
      </c>
      <c r="N241" s="4">
        <f t="shared" si="79"/>
        <v>0</v>
      </c>
      <c r="O241" s="4">
        <f t="shared" si="80"/>
        <v>0</v>
      </c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  <c r="AA241" s="53"/>
      <c r="AB241" s="53"/>
      <c r="AC241" s="53"/>
      <c r="AD241" s="53"/>
      <c r="AE241" s="53"/>
      <c r="AF241" s="53"/>
      <c r="AG241" s="53"/>
      <c r="AH241" s="53"/>
      <c r="AI241" s="53"/>
      <c r="AJ241" s="53"/>
      <c r="AK241" s="53"/>
      <c r="AL241" s="53"/>
      <c r="AM241" s="53"/>
      <c r="AN241" s="16"/>
      <c r="AO241" s="24" t="s">
        <v>30</v>
      </c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/>
      <c r="BW241" s="16"/>
      <c r="BX241" s="16"/>
      <c r="BY241" s="17">
        <v>4</v>
      </c>
      <c r="BZ241" s="18">
        <v>44681</v>
      </c>
      <c r="CA241" s="19" t="e">
        <f>IF(+B241&lt;44592,+#REF!+#REF!+N241,0)</f>
        <v>#REF!</v>
      </c>
      <c r="CB241" s="19">
        <f>IF(+B241&gt;44592,+IF(+B241&lt;44620,+#REF!+#REF!+N241,0),0)</f>
        <v>0</v>
      </c>
      <c r="CC241" s="19"/>
      <c r="CD241" s="19"/>
      <c r="CE241" s="19"/>
      <c r="CF241" s="19"/>
      <c r="CG241" s="19"/>
      <c r="CH241" s="19"/>
      <c r="CI241" s="19"/>
      <c r="CJ241" s="19"/>
      <c r="CK241" s="19"/>
      <c r="CL241" s="19"/>
    </row>
    <row r="242" spans="1:90" x14ac:dyDescent="0.25">
      <c r="A242" s="3">
        <f t="shared" si="81"/>
        <v>5</v>
      </c>
      <c r="B242" s="5"/>
      <c r="C242" s="6"/>
      <c r="D242" s="8"/>
      <c r="E242" s="80"/>
      <c r="F242" s="79"/>
      <c r="G242" s="21" t="s">
        <v>28</v>
      </c>
      <c r="H242" s="23"/>
      <c r="I242" s="54">
        <f t="shared" si="76"/>
        <v>0</v>
      </c>
      <c r="J242" s="7"/>
      <c r="K242" s="54">
        <f t="shared" si="77"/>
        <v>0</v>
      </c>
      <c r="L242" s="33">
        <v>25</v>
      </c>
      <c r="M242" s="4">
        <f t="shared" si="78"/>
        <v>0</v>
      </c>
      <c r="N242" s="4">
        <f t="shared" si="79"/>
        <v>0</v>
      </c>
      <c r="O242" s="4">
        <f t="shared" si="80"/>
        <v>0</v>
      </c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  <c r="AA242" s="53"/>
      <c r="AB242" s="53"/>
      <c r="AC242" s="53"/>
      <c r="AD242" s="53"/>
      <c r="AE242" s="53"/>
      <c r="AF242" s="53"/>
      <c r="AG242" s="53"/>
      <c r="AH242" s="53"/>
      <c r="AI242" s="53"/>
      <c r="AJ242" s="53"/>
      <c r="AK242" s="53"/>
      <c r="AL242" s="53"/>
      <c r="AM242" s="53"/>
      <c r="AN242" s="16"/>
      <c r="AO242" s="24" t="s">
        <v>32</v>
      </c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  <c r="BY242" s="17">
        <v>5</v>
      </c>
      <c r="BZ242" s="18">
        <v>44712</v>
      </c>
      <c r="CA242" s="19" t="e">
        <f>IF(+B242&lt;44592,+#REF!+#REF!+N242,0)</f>
        <v>#REF!</v>
      </c>
      <c r="CB242" s="19">
        <f>IF(+B242&gt;44592,+IF(+B242&lt;44620,+#REF!+#REF!+N242,0),0)</f>
        <v>0</v>
      </c>
      <c r="CC242" s="19"/>
      <c r="CD242" s="19"/>
      <c r="CE242" s="19"/>
      <c r="CF242" s="19"/>
      <c r="CG242" s="19"/>
      <c r="CH242" s="19"/>
      <c r="CI242" s="19"/>
      <c r="CJ242" s="19"/>
      <c r="CK242" s="19"/>
      <c r="CL242" s="19"/>
    </row>
    <row r="243" spans="1:90" x14ac:dyDescent="0.25">
      <c r="A243" s="3">
        <f t="shared" si="81"/>
        <v>6</v>
      </c>
      <c r="B243" s="5"/>
      <c r="C243" s="6"/>
      <c r="D243" s="8"/>
      <c r="E243" s="80"/>
      <c r="F243" s="79"/>
      <c r="G243" s="21" t="s">
        <v>28</v>
      </c>
      <c r="H243" s="23"/>
      <c r="I243" s="54">
        <f t="shared" si="76"/>
        <v>0</v>
      </c>
      <c r="J243" s="7"/>
      <c r="K243" s="54">
        <f t="shared" si="77"/>
        <v>0</v>
      </c>
      <c r="L243" s="33">
        <v>25</v>
      </c>
      <c r="M243" s="4">
        <f t="shared" si="78"/>
        <v>0</v>
      </c>
      <c r="N243" s="4">
        <f t="shared" si="79"/>
        <v>0</v>
      </c>
      <c r="O243" s="4">
        <f t="shared" si="80"/>
        <v>0</v>
      </c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  <c r="AA243" s="53"/>
      <c r="AB243" s="53"/>
      <c r="AC243" s="53"/>
      <c r="AD243" s="53"/>
      <c r="AE243" s="53"/>
      <c r="AF243" s="53"/>
      <c r="AG243" s="53"/>
      <c r="AH243" s="53"/>
      <c r="AI243" s="53"/>
      <c r="AJ243" s="53"/>
      <c r="AK243" s="53"/>
      <c r="AL243" s="53"/>
      <c r="AM243" s="53"/>
      <c r="AN243" s="16"/>
      <c r="AO243" s="24" t="s">
        <v>33</v>
      </c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/>
      <c r="BY243" s="17">
        <v>6</v>
      </c>
      <c r="BZ243" s="18">
        <v>44742</v>
      </c>
      <c r="CA243" s="19" t="e">
        <f>IF(+B243&lt;44592,+#REF!+#REF!+N243,0)</f>
        <v>#REF!</v>
      </c>
      <c r="CB243" s="19">
        <f>IF(+B243&gt;44592,+IF(+B243&lt;44620,+#REF!+#REF!+N243,0),0)</f>
        <v>0</v>
      </c>
      <c r="CC243" s="19"/>
      <c r="CD243" s="19"/>
      <c r="CE243" s="19"/>
      <c r="CF243" s="19"/>
      <c r="CG243" s="19"/>
      <c r="CH243" s="19"/>
      <c r="CI243" s="19"/>
      <c r="CJ243" s="19"/>
      <c r="CK243" s="19"/>
      <c r="CL243" s="19"/>
    </row>
    <row r="244" spans="1:90" x14ac:dyDescent="0.25">
      <c r="A244" s="3">
        <f t="shared" si="81"/>
        <v>7</v>
      </c>
      <c r="B244" s="5"/>
      <c r="C244" s="6"/>
      <c r="D244" s="8"/>
      <c r="E244" s="80"/>
      <c r="F244" s="79"/>
      <c r="G244" s="21" t="s">
        <v>28</v>
      </c>
      <c r="H244" s="23"/>
      <c r="I244" s="54">
        <f t="shared" si="76"/>
        <v>0</v>
      </c>
      <c r="J244" s="7"/>
      <c r="K244" s="54">
        <f t="shared" si="77"/>
        <v>0</v>
      </c>
      <c r="L244" s="33">
        <v>25</v>
      </c>
      <c r="M244" s="4">
        <f t="shared" si="78"/>
        <v>0</v>
      </c>
      <c r="N244" s="4">
        <f t="shared" si="79"/>
        <v>0</v>
      </c>
      <c r="O244" s="4">
        <f t="shared" si="80"/>
        <v>0</v>
      </c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  <c r="AA244" s="53"/>
      <c r="AB244" s="53"/>
      <c r="AC244" s="53"/>
      <c r="AD244" s="53"/>
      <c r="AE244" s="53"/>
      <c r="AF244" s="53"/>
      <c r="AG244" s="53"/>
      <c r="AH244" s="53"/>
      <c r="AI244" s="53"/>
      <c r="AJ244" s="53"/>
      <c r="AK244" s="53"/>
      <c r="AL244" s="53"/>
      <c r="AM244" s="53"/>
      <c r="AN244" s="16"/>
      <c r="AO244" s="24" t="s">
        <v>34</v>
      </c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  <c r="BY244" s="17">
        <v>7</v>
      </c>
      <c r="BZ244" s="18">
        <v>44773</v>
      </c>
      <c r="CA244" s="19" t="e">
        <f>IF(+B244&lt;44592,+#REF!+#REF!+N244,0)</f>
        <v>#REF!</v>
      </c>
      <c r="CB244" s="19">
        <f>IF(+B244&gt;44592,+IF(+B244&lt;44620,+#REF!+#REF!+N244,0),0)</f>
        <v>0</v>
      </c>
      <c r="CC244" s="19"/>
      <c r="CD244" s="19"/>
      <c r="CE244" s="19"/>
      <c r="CF244" s="19"/>
      <c r="CG244" s="19"/>
      <c r="CH244" s="19"/>
      <c r="CI244" s="19"/>
      <c r="CJ244" s="19"/>
      <c r="CK244" s="19"/>
      <c r="CL244" s="19"/>
    </row>
    <row r="245" spans="1:90" x14ac:dyDescent="0.25">
      <c r="A245" s="3">
        <f t="shared" si="81"/>
        <v>8</v>
      </c>
      <c r="B245" s="5"/>
      <c r="C245" s="6"/>
      <c r="D245" s="8"/>
      <c r="E245" s="80"/>
      <c r="F245" s="79"/>
      <c r="G245" s="21" t="s">
        <v>28</v>
      </c>
      <c r="H245" s="23"/>
      <c r="I245" s="54">
        <f t="shared" si="76"/>
        <v>0</v>
      </c>
      <c r="J245" s="7"/>
      <c r="K245" s="54">
        <f t="shared" si="77"/>
        <v>0</v>
      </c>
      <c r="L245" s="33">
        <v>25</v>
      </c>
      <c r="M245" s="4">
        <f t="shared" si="78"/>
        <v>0</v>
      </c>
      <c r="N245" s="4">
        <f t="shared" si="79"/>
        <v>0</v>
      </c>
      <c r="O245" s="4">
        <f t="shared" si="80"/>
        <v>0</v>
      </c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  <c r="AA245" s="53"/>
      <c r="AB245" s="53"/>
      <c r="AC245" s="53"/>
      <c r="AD245" s="53"/>
      <c r="AE245" s="53"/>
      <c r="AF245" s="53"/>
      <c r="AG245" s="53"/>
      <c r="AH245" s="53"/>
      <c r="AI245" s="53"/>
      <c r="AJ245" s="53"/>
      <c r="AK245" s="53"/>
      <c r="AL245" s="53"/>
      <c r="AM245" s="53"/>
      <c r="AN245" s="16"/>
      <c r="AO245" s="24" t="s">
        <v>35</v>
      </c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/>
      <c r="BX245" s="16"/>
      <c r="BY245" s="17">
        <v>8</v>
      </c>
      <c r="BZ245" s="18">
        <v>44804</v>
      </c>
      <c r="CA245" s="19" t="e">
        <f>IF(+B245&lt;44592,+#REF!+#REF!+N245,0)</f>
        <v>#REF!</v>
      </c>
      <c r="CB245" s="19">
        <f>IF(+B245&gt;44592,+IF(+B245&lt;44620,+#REF!+#REF!+N245,0),0)</f>
        <v>0</v>
      </c>
      <c r="CC245" s="19"/>
      <c r="CD245" s="19"/>
      <c r="CE245" s="19"/>
      <c r="CF245" s="19"/>
      <c r="CG245" s="19"/>
      <c r="CH245" s="19"/>
      <c r="CI245" s="19"/>
      <c r="CJ245" s="19"/>
      <c r="CK245" s="19"/>
      <c r="CL245" s="19"/>
    </row>
    <row r="246" spans="1:90" x14ac:dyDescent="0.25">
      <c r="A246" s="3">
        <f t="shared" si="81"/>
        <v>9</v>
      </c>
      <c r="B246" s="5"/>
      <c r="C246" s="6"/>
      <c r="D246" s="8"/>
      <c r="E246" s="80"/>
      <c r="F246" s="79"/>
      <c r="G246" s="21" t="s">
        <v>28</v>
      </c>
      <c r="H246" s="23"/>
      <c r="I246" s="54">
        <f t="shared" si="76"/>
        <v>0</v>
      </c>
      <c r="J246" s="7"/>
      <c r="K246" s="54">
        <f t="shared" si="77"/>
        <v>0</v>
      </c>
      <c r="L246" s="33">
        <v>25</v>
      </c>
      <c r="M246" s="4">
        <f t="shared" si="78"/>
        <v>0</v>
      </c>
      <c r="N246" s="4">
        <f t="shared" si="79"/>
        <v>0</v>
      </c>
      <c r="O246" s="4">
        <f t="shared" si="80"/>
        <v>0</v>
      </c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  <c r="AA246" s="53"/>
      <c r="AB246" s="53"/>
      <c r="AC246" s="53"/>
      <c r="AD246" s="53"/>
      <c r="AE246" s="53"/>
      <c r="AF246" s="53"/>
      <c r="AG246" s="53"/>
      <c r="AH246" s="53"/>
      <c r="AI246" s="53"/>
      <c r="AJ246" s="53"/>
      <c r="AK246" s="53"/>
      <c r="AL246" s="53"/>
      <c r="AM246" s="53"/>
      <c r="AN246" s="16"/>
      <c r="AO246" s="24" t="s">
        <v>36</v>
      </c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  <c r="BY246" s="17">
        <v>9</v>
      </c>
      <c r="BZ246" s="18">
        <v>44834</v>
      </c>
      <c r="CA246" s="19" t="e">
        <f>IF(+B246&lt;44592,+#REF!+#REF!+N246,0)</f>
        <v>#REF!</v>
      </c>
      <c r="CB246" s="19">
        <f>IF(+B246&gt;44592,+IF(+B246&lt;44620,+#REF!+#REF!+N246,0),0)</f>
        <v>0</v>
      </c>
      <c r="CC246" s="19"/>
      <c r="CD246" s="19"/>
      <c r="CE246" s="19"/>
      <c r="CF246" s="19"/>
      <c r="CG246" s="19"/>
      <c r="CH246" s="19"/>
      <c r="CI246" s="19"/>
      <c r="CJ246" s="19"/>
      <c r="CK246" s="19"/>
      <c r="CL246" s="19"/>
    </row>
    <row r="247" spans="1:90" x14ac:dyDescent="0.25">
      <c r="A247" s="3">
        <f t="shared" si="81"/>
        <v>10</v>
      </c>
      <c r="B247" s="5"/>
      <c r="C247" s="6"/>
      <c r="D247" s="8"/>
      <c r="E247" s="80"/>
      <c r="F247" s="79"/>
      <c r="G247" s="21" t="s">
        <v>28</v>
      </c>
      <c r="H247" s="23"/>
      <c r="I247" s="54">
        <f t="shared" si="76"/>
        <v>0</v>
      </c>
      <c r="J247" s="7"/>
      <c r="K247" s="54">
        <f t="shared" si="77"/>
        <v>0</v>
      </c>
      <c r="L247" s="33">
        <v>25</v>
      </c>
      <c r="M247" s="4">
        <f t="shared" si="78"/>
        <v>0</v>
      </c>
      <c r="N247" s="4">
        <f t="shared" si="79"/>
        <v>0</v>
      </c>
      <c r="O247" s="4">
        <f t="shared" si="80"/>
        <v>0</v>
      </c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  <c r="AA247" s="53"/>
      <c r="AB247" s="53"/>
      <c r="AC247" s="53"/>
      <c r="AD247" s="53"/>
      <c r="AE247" s="53"/>
      <c r="AF247" s="53"/>
      <c r="AG247" s="53"/>
      <c r="AH247" s="53"/>
      <c r="AI247" s="53"/>
      <c r="AJ247" s="53"/>
      <c r="AK247" s="53"/>
      <c r="AL247" s="53"/>
      <c r="AM247" s="53"/>
      <c r="AN247" s="16"/>
      <c r="AO247" s="24" t="s">
        <v>37</v>
      </c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  <c r="BO247" s="16"/>
      <c r="BP247" s="16"/>
      <c r="BQ247" s="16"/>
      <c r="BR247" s="16"/>
      <c r="BS247" s="16"/>
      <c r="BT247" s="16"/>
      <c r="BU247" s="16"/>
      <c r="BV247" s="16"/>
      <c r="BW247" s="16"/>
      <c r="BX247" s="16"/>
      <c r="BY247" s="17">
        <v>10</v>
      </c>
      <c r="BZ247" s="18">
        <v>44865</v>
      </c>
      <c r="CA247" s="19" t="e">
        <f>IF(+B247&lt;44592,+#REF!+#REF!+N247,0)</f>
        <v>#REF!</v>
      </c>
      <c r="CB247" s="19">
        <f>IF(+B247&gt;44592,+IF(+B247&lt;44620,+#REF!+#REF!+N247,0),0)</f>
        <v>0</v>
      </c>
      <c r="CC247" s="19"/>
      <c r="CD247" s="19"/>
      <c r="CE247" s="19"/>
      <c r="CF247" s="19"/>
      <c r="CG247" s="19"/>
      <c r="CH247" s="19"/>
      <c r="CI247" s="19"/>
      <c r="CJ247" s="19"/>
      <c r="CK247" s="19"/>
      <c r="CL247" s="19"/>
    </row>
    <row r="248" spans="1:90" x14ac:dyDescent="0.25">
      <c r="A248" s="3">
        <f t="shared" si="81"/>
        <v>11</v>
      </c>
      <c r="B248" s="5"/>
      <c r="C248" s="6"/>
      <c r="D248" s="8"/>
      <c r="E248" s="80"/>
      <c r="F248" s="79"/>
      <c r="G248" s="21" t="s">
        <v>28</v>
      </c>
      <c r="H248" s="23"/>
      <c r="I248" s="54">
        <f t="shared" si="76"/>
        <v>0</v>
      </c>
      <c r="J248" s="7"/>
      <c r="K248" s="54">
        <f t="shared" si="77"/>
        <v>0</v>
      </c>
      <c r="L248" s="33">
        <v>25</v>
      </c>
      <c r="M248" s="4">
        <f t="shared" si="78"/>
        <v>0</v>
      </c>
      <c r="N248" s="4">
        <f t="shared" si="79"/>
        <v>0</v>
      </c>
      <c r="O248" s="4">
        <f t="shared" si="80"/>
        <v>0</v>
      </c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  <c r="AA248" s="53"/>
      <c r="AB248" s="53"/>
      <c r="AC248" s="53"/>
      <c r="AD248" s="53"/>
      <c r="AE248" s="53"/>
      <c r="AF248" s="53"/>
      <c r="AG248" s="53"/>
      <c r="AH248" s="53"/>
      <c r="AI248" s="53"/>
      <c r="AJ248" s="53"/>
      <c r="AK248" s="53"/>
      <c r="AL248" s="53"/>
      <c r="AM248" s="53"/>
      <c r="AN248" s="16"/>
      <c r="AO248" s="24" t="s">
        <v>38</v>
      </c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  <c r="BY248" s="17">
        <v>11</v>
      </c>
      <c r="BZ248" s="18">
        <v>44895</v>
      </c>
      <c r="CA248" s="19" t="e">
        <f>IF(+B248&lt;44592,+#REF!+#REF!+N248,0)</f>
        <v>#REF!</v>
      </c>
      <c r="CB248" s="19">
        <f>IF(+B248&gt;44592,+IF(+B248&lt;44620,+#REF!+#REF!+N248,0),0)</f>
        <v>0</v>
      </c>
      <c r="CC248" s="19"/>
      <c r="CD248" s="19"/>
      <c r="CE248" s="19"/>
      <c r="CF248" s="19"/>
      <c r="CG248" s="19"/>
      <c r="CH248" s="19"/>
      <c r="CI248" s="19"/>
      <c r="CJ248" s="19"/>
      <c r="CK248" s="19"/>
      <c r="CL248" s="19"/>
    </row>
    <row r="249" spans="1:90" x14ac:dyDescent="0.25">
      <c r="A249" s="3">
        <f t="shared" si="81"/>
        <v>12</v>
      </c>
      <c r="B249" s="5"/>
      <c r="C249" s="6"/>
      <c r="D249" s="8"/>
      <c r="E249" s="80"/>
      <c r="F249" s="79"/>
      <c r="G249" s="21" t="s">
        <v>28</v>
      </c>
      <c r="H249" s="23"/>
      <c r="I249" s="54">
        <f t="shared" si="76"/>
        <v>0</v>
      </c>
      <c r="J249" s="7"/>
      <c r="K249" s="54">
        <f t="shared" si="77"/>
        <v>0</v>
      </c>
      <c r="L249" s="33">
        <v>25</v>
      </c>
      <c r="M249" s="4">
        <f t="shared" si="78"/>
        <v>0</v>
      </c>
      <c r="N249" s="4">
        <f t="shared" si="79"/>
        <v>0</v>
      </c>
      <c r="O249" s="4">
        <f t="shared" si="80"/>
        <v>0</v>
      </c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  <c r="AA249" s="53"/>
      <c r="AB249" s="53"/>
      <c r="AC249" s="53"/>
      <c r="AD249" s="53"/>
      <c r="AE249" s="53"/>
      <c r="AF249" s="53"/>
      <c r="AG249" s="53"/>
      <c r="AH249" s="53"/>
      <c r="AI249" s="53"/>
      <c r="AJ249" s="53"/>
      <c r="AK249" s="53"/>
      <c r="AL249" s="53"/>
      <c r="AM249" s="53"/>
      <c r="AN249" s="16"/>
      <c r="AO249" s="24" t="s">
        <v>39</v>
      </c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  <c r="BY249" s="17">
        <v>12</v>
      </c>
      <c r="BZ249" s="18">
        <v>44926</v>
      </c>
      <c r="CA249" s="19" t="e">
        <f>IF(+B249&lt;44592,+#REF!+#REF!+N249,0)</f>
        <v>#REF!</v>
      </c>
      <c r="CB249" s="19">
        <f>IF(+B249&gt;44592,+IF(+B249&lt;44620,+#REF!+#REF!+N249,0),0)</f>
        <v>0</v>
      </c>
      <c r="CC249" s="19"/>
      <c r="CD249" s="19"/>
      <c r="CE249" s="19"/>
      <c r="CF249" s="19"/>
      <c r="CG249" s="19"/>
      <c r="CH249" s="19"/>
      <c r="CI249" s="19"/>
      <c r="CJ249" s="19"/>
      <c r="CK249" s="19"/>
      <c r="CL249" s="19"/>
    </row>
    <row r="250" spans="1:90" x14ac:dyDescent="0.25">
      <c r="A250" s="3">
        <f t="shared" si="81"/>
        <v>13</v>
      </c>
      <c r="B250" s="5"/>
      <c r="C250" s="6"/>
      <c r="D250" s="8"/>
      <c r="E250" s="80"/>
      <c r="F250" s="79"/>
      <c r="G250" s="21" t="s">
        <v>28</v>
      </c>
      <c r="H250" s="23"/>
      <c r="I250" s="54">
        <f t="shared" si="76"/>
        <v>0</v>
      </c>
      <c r="J250" s="7"/>
      <c r="K250" s="54">
        <f t="shared" si="77"/>
        <v>0</v>
      </c>
      <c r="L250" s="33">
        <v>25</v>
      </c>
      <c r="M250" s="4">
        <f t="shared" si="78"/>
        <v>0</v>
      </c>
      <c r="N250" s="4">
        <f t="shared" si="79"/>
        <v>0</v>
      </c>
      <c r="O250" s="4">
        <f t="shared" si="80"/>
        <v>0</v>
      </c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  <c r="AA250" s="53"/>
      <c r="AB250" s="53"/>
      <c r="AC250" s="53"/>
      <c r="AD250" s="53"/>
      <c r="AE250" s="53"/>
      <c r="AF250" s="53"/>
      <c r="AG250" s="53"/>
      <c r="AH250" s="53"/>
      <c r="AI250" s="53"/>
      <c r="AJ250" s="53"/>
      <c r="AK250" s="53"/>
      <c r="AL250" s="53"/>
      <c r="AM250" s="53"/>
      <c r="AN250" s="16"/>
      <c r="AO250" s="24" t="s">
        <v>40</v>
      </c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  <c r="BY250" s="17"/>
      <c r="BZ250" s="20"/>
      <c r="CA250" s="19" t="e">
        <f>IF(+B250&lt;44592,+#REF!+#REF!+N250,0)</f>
        <v>#REF!</v>
      </c>
      <c r="CB250" s="19">
        <f>IF(+B250&gt;44592,+IF(+B250&lt;44620,+#REF!+#REF!+N250,0),0)</f>
        <v>0</v>
      </c>
      <c r="CC250" s="19"/>
      <c r="CD250" s="19"/>
      <c r="CE250" s="19"/>
      <c r="CF250" s="19"/>
      <c r="CG250" s="19"/>
      <c r="CH250" s="19"/>
      <c r="CI250" s="19"/>
      <c r="CJ250" s="19"/>
      <c r="CK250" s="19"/>
      <c r="CL250" s="19"/>
    </row>
    <row r="251" spans="1:90" x14ac:dyDescent="0.25">
      <c r="A251" s="3">
        <f t="shared" si="81"/>
        <v>14</v>
      </c>
      <c r="B251" s="5"/>
      <c r="C251" s="6"/>
      <c r="D251" s="8"/>
      <c r="E251" s="80"/>
      <c r="F251" s="79"/>
      <c r="G251" s="21" t="s">
        <v>28</v>
      </c>
      <c r="H251" s="23"/>
      <c r="I251" s="54">
        <f t="shared" si="76"/>
        <v>0</v>
      </c>
      <c r="J251" s="7"/>
      <c r="K251" s="54">
        <f t="shared" si="77"/>
        <v>0</v>
      </c>
      <c r="L251" s="33">
        <v>25</v>
      </c>
      <c r="M251" s="4">
        <f t="shared" si="78"/>
        <v>0</v>
      </c>
      <c r="N251" s="4">
        <f t="shared" si="79"/>
        <v>0</v>
      </c>
      <c r="O251" s="4">
        <f t="shared" si="80"/>
        <v>0</v>
      </c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  <c r="AA251" s="53"/>
      <c r="AB251" s="53"/>
      <c r="AC251" s="53"/>
      <c r="AD251" s="53"/>
      <c r="AE251" s="53"/>
      <c r="AF251" s="53"/>
      <c r="AG251" s="53"/>
      <c r="AH251" s="53"/>
      <c r="AI251" s="53"/>
      <c r="AJ251" s="53"/>
      <c r="AK251" s="53"/>
      <c r="AL251" s="53"/>
      <c r="AM251" s="53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  <c r="BY251" s="17"/>
      <c r="BZ251" s="20"/>
      <c r="CA251" s="19" t="e">
        <f>IF(+B251&lt;44592,+#REF!+#REF!+N251,0)</f>
        <v>#REF!</v>
      </c>
      <c r="CB251" s="19">
        <f>IF(+B251&gt;44592,+IF(+B251&lt;44620,+#REF!+#REF!+N251,0),0)</f>
        <v>0</v>
      </c>
      <c r="CC251" s="19"/>
      <c r="CD251" s="19"/>
      <c r="CE251" s="19"/>
      <c r="CF251" s="19"/>
      <c r="CG251" s="19"/>
      <c r="CH251" s="19"/>
      <c r="CI251" s="19"/>
      <c r="CJ251" s="19"/>
      <c r="CK251" s="19"/>
      <c r="CL251" s="19"/>
    </row>
    <row r="252" spans="1:90" x14ac:dyDescent="0.25">
      <c r="A252" s="3">
        <f t="shared" si="81"/>
        <v>15</v>
      </c>
      <c r="B252" s="5"/>
      <c r="C252" s="6"/>
      <c r="D252" s="8"/>
      <c r="E252" s="80"/>
      <c r="F252" s="79"/>
      <c r="G252" s="21" t="s">
        <v>28</v>
      </c>
      <c r="H252" s="23"/>
      <c r="I252" s="54">
        <f t="shared" si="76"/>
        <v>0</v>
      </c>
      <c r="J252" s="7"/>
      <c r="K252" s="54">
        <f t="shared" si="77"/>
        <v>0</v>
      </c>
      <c r="L252" s="33">
        <v>25</v>
      </c>
      <c r="M252" s="4">
        <f t="shared" si="78"/>
        <v>0</v>
      </c>
      <c r="N252" s="4">
        <f t="shared" si="79"/>
        <v>0</v>
      </c>
      <c r="O252" s="4">
        <f t="shared" si="80"/>
        <v>0</v>
      </c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  <c r="AA252" s="53"/>
      <c r="AB252" s="53"/>
      <c r="AC252" s="53"/>
      <c r="AD252" s="53"/>
      <c r="AE252" s="53"/>
      <c r="AF252" s="53"/>
      <c r="AG252" s="53"/>
      <c r="AH252" s="53"/>
      <c r="AI252" s="53"/>
      <c r="AJ252" s="53"/>
      <c r="AK252" s="53"/>
      <c r="AL252" s="53"/>
      <c r="AM252" s="53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  <c r="BY252" s="17"/>
      <c r="BZ252" s="20"/>
      <c r="CA252" s="19" t="e">
        <f>IF(+B252&lt;44592,+#REF!+#REF!+N252,0)</f>
        <v>#REF!</v>
      </c>
      <c r="CB252" s="19">
        <f>IF(+B252&gt;44592,+IF(+B252&lt;44620,+#REF!+#REF!+N252,0),0)</f>
        <v>0</v>
      </c>
      <c r="CC252" s="19"/>
      <c r="CD252" s="19"/>
      <c r="CE252" s="19"/>
      <c r="CF252" s="19"/>
      <c r="CG252" s="19"/>
      <c r="CH252" s="19"/>
      <c r="CI252" s="19"/>
      <c r="CJ252" s="19"/>
      <c r="CK252" s="19"/>
      <c r="CL252" s="19"/>
    </row>
    <row r="253" spans="1:90" x14ac:dyDescent="0.25">
      <c r="A253" s="3">
        <f t="shared" si="81"/>
        <v>16</v>
      </c>
      <c r="B253" s="5"/>
      <c r="C253" s="6"/>
      <c r="D253" s="8"/>
      <c r="E253" s="80"/>
      <c r="F253" s="79"/>
      <c r="G253" s="21" t="s">
        <v>28</v>
      </c>
      <c r="H253" s="23"/>
      <c r="I253" s="54">
        <f t="shared" si="76"/>
        <v>0</v>
      </c>
      <c r="J253" s="7"/>
      <c r="K253" s="54">
        <f t="shared" si="77"/>
        <v>0</v>
      </c>
      <c r="L253" s="33">
        <v>25</v>
      </c>
      <c r="M253" s="4">
        <f t="shared" si="78"/>
        <v>0</v>
      </c>
      <c r="N253" s="4">
        <f t="shared" si="79"/>
        <v>0</v>
      </c>
      <c r="O253" s="4">
        <f t="shared" si="80"/>
        <v>0</v>
      </c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  <c r="AA253" s="53"/>
      <c r="AB253" s="53"/>
      <c r="AC253" s="53"/>
      <c r="AD253" s="53"/>
      <c r="AE253" s="53"/>
      <c r="AF253" s="53"/>
      <c r="AG253" s="53"/>
      <c r="AH253" s="53"/>
      <c r="AI253" s="53"/>
      <c r="AJ253" s="53"/>
      <c r="AK253" s="53"/>
      <c r="AL253" s="53"/>
      <c r="AM253" s="53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  <c r="BY253" s="17"/>
      <c r="BZ253" s="20"/>
      <c r="CA253" s="19" t="e">
        <f>IF(+B253&lt;44592,+#REF!+#REF!+N253,0)</f>
        <v>#REF!</v>
      </c>
      <c r="CB253" s="19">
        <f>IF(+B253&gt;44592,+IF(+B253&lt;44620,+#REF!+#REF!+N253,0),0)</f>
        <v>0</v>
      </c>
      <c r="CC253" s="19"/>
      <c r="CD253" s="19"/>
      <c r="CE253" s="19"/>
      <c r="CF253" s="19"/>
      <c r="CG253" s="19"/>
      <c r="CH253" s="19"/>
      <c r="CI253" s="19"/>
      <c r="CJ253" s="19"/>
      <c r="CK253" s="19"/>
      <c r="CL253" s="19"/>
    </row>
    <row r="254" spans="1:90" x14ac:dyDescent="0.25">
      <c r="A254" s="3">
        <f t="shared" si="81"/>
        <v>17</v>
      </c>
      <c r="B254" s="5"/>
      <c r="C254" s="6"/>
      <c r="D254" s="8"/>
      <c r="E254" s="80"/>
      <c r="F254" s="79"/>
      <c r="G254" s="21" t="s">
        <v>28</v>
      </c>
      <c r="H254" s="23"/>
      <c r="I254" s="54">
        <f t="shared" si="76"/>
        <v>0</v>
      </c>
      <c r="J254" s="7"/>
      <c r="K254" s="54">
        <f t="shared" si="77"/>
        <v>0</v>
      </c>
      <c r="L254" s="33">
        <v>25</v>
      </c>
      <c r="M254" s="4">
        <f t="shared" si="78"/>
        <v>0</v>
      </c>
      <c r="N254" s="4">
        <f t="shared" si="79"/>
        <v>0</v>
      </c>
      <c r="O254" s="4">
        <f t="shared" si="80"/>
        <v>0</v>
      </c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  <c r="AA254" s="53"/>
      <c r="AB254" s="53"/>
      <c r="AC254" s="53"/>
      <c r="AD254" s="53"/>
      <c r="AE254" s="53"/>
      <c r="AF254" s="53"/>
      <c r="AG254" s="53"/>
      <c r="AH254" s="53"/>
      <c r="AI254" s="53"/>
      <c r="AJ254" s="53"/>
      <c r="AK254" s="53"/>
      <c r="AL254" s="53"/>
      <c r="AM254" s="53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  <c r="BY254" s="17"/>
      <c r="BZ254" s="20"/>
      <c r="CA254" s="19" t="e">
        <f>IF(+B254&lt;44592,+#REF!+#REF!+N254,0)</f>
        <v>#REF!</v>
      </c>
      <c r="CB254" s="19">
        <f>IF(+B254&gt;44592,+IF(+B254&lt;44620,+#REF!+#REF!+N254,0),0)</f>
        <v>0</v>
      </c>
      <c r="CC254" s="19"/>
      <c r="CD254" s="19"/>
      <c r="CE254" s="19"/>
      <c r="CF254" s="19"/>
      <c r="CG254" s="19"/>
      <c r="CH254" s="19"/>
      <c r="CI254" s="19"/>
      <c r="CJ254" s="19"/>
      <c r="CK254" s="19"/>
      <c r="CL254" s="19"/>
    </row>
    <row r="255" spans="1:90" x14ac:dyDescent="0.25">
      <c r="A255" s="3">
        <f t="shared" si="81"/>
        <v>18</v>
      </c>
      <c r="B255" s="5"/>
      <c r="C255" s="6"/>
      <c r="D255" s="8"/>
      <c r="E255" s="80"/>
      <c r="F255" s="79"/>
      <c r="G255" s="21" t="s">
        <v>28</v>
      </c>
      <c r="H255" s="23"/>
      <c r="I255" s="54">
        <f t="shared" si="76"/>
        <v>0</v>
      </c>
      <c r="J255" s="7"/>
      <c r="K255" s="54">
        <f t="shared" si="77"/>
        <v>0</v>
      </c>
      <c r="L255" s="33">
        <v>25</v>
      </c>
      <c r="M255" s="4">
        <f t="shared" si="78"/>
        <v>0</v>
      </c>
      <c r="N255" s="4">
        <f t="shared" si="79"/>
        <v>0</v>
      </c>
      <c r="O255" s="4">
        <f t="shared" si="80"/>
        <v>0</v>
      </c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  <c r="AA255" s="53"/>
      <c r="AB255" s="53"/>
      <c r="AC255" s="53"/>
      <c r="AD255" s="53"/>
      <c r="AE255" s="53"/>
      <c r="AF255" s="53"/>
      <c r="AG255" s="53"/>
      <c r="AH255" s="53"/>
      <c r="AI255" s="53"/>
      <c r="AJ255" s="53"/>
      <c r="AK255" s="53"/>
      <c r="AL255" s="53"/>
      <c r="AM255" s="53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  <c r="BW255" s="16"/>
      <c r="BX255" s="16"/>
      <c r="BY255" s="17"/>
      <c r="BZ255" s="20"/>
      <c r="CA255" s="19" t="e">
        <f>IF(+B255&lt;44592,+#REF!+#REF!+N255,0)</f>
        <v>#REF!</v>
      </c>
      <c r="CB255" s="19">
        <f>IF(+B255&gt;44592,+IF(+B255&lt;44620,+#REF!+#REF!+N255,0),0)</f>
        <v>0</v>
      </c>
      <c r="CC255" s="19"/>
      <c r="CD255" s="19"/>
      <c r="CE255" s="19"/>
      <c r="CF255" s="19"/>
      <c r="CG255" s="19"/>
      <c r="CH255" s="19"/>
      <c r="CI255" s="19"/>
      <c r="CJ255" s="19"/>
      <c r="CK255" s="19"/>
      <c r="CL255" s="19"/>
    </row>
    <row r="256" spans="1:90" x14ac:dyDescent="0.25">
      <c r="A256" s="3">
        <f t="shared" si="81"/>
        <v>19</v>
      </c>
      <c r="B256" s="5"/>
      <c r="C256" s="6"/>
      <c r="D256" s="8"/>
      <c r="E256" s="80"/>
      <c r="F256" s="79"/>
      <c r="G256" s="21" t="s">
        <v>28</v>
      </c>
      <c r="H256" s="23"/>
      <c r="I256" s="54">
        <f t="shared" si="76"/>
        <v>0</v>
      </c>
      <c r="J256" s="7"/>
      <c r="K256" s="54">
        <f t="shared" si="77"/>
        <v>0</v>
      </c>
      <c r="L256" s="33">
        <v>25</v>
      </c>
      <c r="M256" s="4">
        <f t="shared" si="78"/>
        <v>0</v>
      </c>
      <c r="N256" s="4">
        <f t="shared" si="79"/>
        <v>0</v>
      </c>
      <c r="O256" s="4">
        <f t="shared" si="80"/>
        <v>0</v>
      </c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  <c r="AA256" s="53"/>
      <c r="AB256" s="53"/>
      <c r="AC256" s="53"/>
      <c r="AD256" s="53"/>
      <c r="AE256" s="53"/>
      <c r="AF256" s="53"/>
      <c r="AG256" s="53"/>
      <c r="AH256" s="53"/>
      <c r="AI256" s="53"/>
      <c r="AJ256" s="53"/>
      <c r="AK256" s="53"/>
      <c r="AL256" s="53"/>
      <c r="AM256" s="53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  <c r="BQ256" s="16"/>
      <c r="BR256" s="16"/>
      <c r="BS256" s="16"/>
      <c r="BT256" s="16"/>
      <c r="BU256" s="16"/>
      <c r="BV256" s="16"/>
      <c r="BW256" s="16"/>
      <c r="BX256" s="16"/>
      <c r="BY256" s="17"/>
      <c r="BZ256" s="20"/>
      <c r="CA256" s="19" t="e">
        <f>IF(+B256&lt;44592,+#REF!+#REF!+N256,0)</f>
        <v>#REF!</v>
      </c>
      <c r="CB256" s="19">
        <f>IF(+B256&gt;44592,+IF(+B256&lt;44620,+#REF!+#REF!+N256,0),0)</f>
        <v>0</v>
      </c>
      <c r="CC256" s="19"/>
      <c r="CD256" s="19"/>
      <c r="CE256" s="19"/>
      <c r="CF256" s="19"/>
      <c r="CG256" s="19"/>
      <c r="CH256" s="19"/>
      <c r="CI256" s="19"/>
      <c r="CJ256" s="19"/>
      <c r="CK256" s="19"/>
      <c r="CL256" s="19"/>
    </row>
    <row r="257" spans="1:92" x14ac:dyDescent="0.25">
      <c r="A257" s="3">
        <f t="shared" si="81"/>
        <v>20</v>
      </c>
      <c r="B257" s="5"/>
      <c r="C257" s="6"/>
      <c r="D257" s="8"/>
      <c r="E257" s="80"/>
      <c r="F257" s="79"/>
      <c r="G257" s="21" t="s">
        <v>28</v>
      </c>
      <c r="H257" s="23"/>
      <c r="I257" s="54">
        <f t="shared" si="76"/>
        <v>0</v>
      </c>
      <c r="J257" s="7"/>
      <c r="K257" s="54">
        <f t="shared" si="77"/>
        <v>0</v>
      </c>
      <c r="L257" s="33">
        <v>25</v>
      </c>
      <c r="M257" s="4">
        <f t="shared" si="78"/>
        <v>0</v>
      </c>
      <c r="N257" s="4">
        <f t="shared" si="79"/>
        <v>0</v>
      </c>
      <c r="O257" s="4">
        <f t="shared" si="80"/>
        <v>0</v>
      </c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  <c r="AE257" s="53"/>
      <c r="AF257" s="53"/>
      <c r="AG257" s="53"/>
      <c r="AH257" s="53"/>
      <c r="AI257" s="53"/>
      <c r="AJ257" s="53"/>
      <c r="AK257" s="53"/>
      <c r="AL257" s="53"/>
      <c r="AM257" s="53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  <c r="BY257" s="17"/>
      <c r="BZ257" s="20"/>
      <c r="CA257" s="19" t="e">
        <f>IF(+B257&lt;44592,+#REF!+#REF!+N257,0)</f>
        <v>#REF!</v>
      </c>
      <c r="CB257" s="19">
        <f>IF(+B257&gt;44592,+IF(+B257&lt;44620,+#REF!+#REF!+N257,0),0)</f>
        <v>0</v>
      </c>
      <c r="CC257" s="19"/>
      <c r="CD257" s="19"/>
      <c r="CE257" s="19"/>
      <c r="CF257" s="19"/>
      <c r="CG257" s="19"/>
      <c r="CH257" s="19"/>
      <c r="CI257" s="19"/>
      <c r="CJ257" s="19"/>
      <c r="CK257" s="19"/>
      <c r="CL257" s="19"/>
    </row>
    <row r="258" spans="1:92" x14ac:dyDescent="0.25">
      <c r="A258" s="3">
        <f t="shared" si="81"/>
        <v>21</v>
      </c>
      <c r="B258" s="5"/>
      <c r="C258" s="6"/>
      <c r="D258" s="8"/>
      <c r="E258" s="80"/>
      <c r="F258" s="79"/>
      <c r="G258" s="21" t="s">
        <v>28</v>
      </c>
      <c r="H258" s="23"/>
      <c r="I258" s="54">
        <f t="shared" si="76"/>
        <v>0</v>
      </c>
      <c r="J258" s="7"/>
      <c r="K258" s="54">
        <f t="shared" si="77"/>
        <v>0</v>
      </c>
      <c r="L258" s="33">
        <v>25</v>
      </c>
      <c r="M258" s="4">
        <f t="shared" si="78"/>
        <v>0</v>
      </c>
      <c r="N258" s="4">
        <f t="shared" si="79"/>
        <v>0</v>
      </c>
      <c r="O258" s="4">
        <f t="shared" si="80"/>
        <v>0</v>
      </c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3"/>
      <c r="AH258" s="53"/>
      <c r="AI258" s="53"/>
      <c r="AJ258" s="53"/>
      <c r="AK258" s="53"/>
      <c r="AL258" s="53"/>
      <c r="AM258" s="53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  <c r="BW258" s="16"/>
      <c r="BX258" s="16"/>
      <c r="BY258" s="17"/>
      <c r="BZ258" s="17"/>
      <c r="CA258" s="19" t="e">
        <f>IF(+B258&lt;44592,+#REF!+#REF!+N258,0)</f>
        <v>#REF!</v>
      </c>
      <c r="CB258" s="19">
        <f>IF(+B258&gt;44592,+IF(+B258&lt;44620,+#REF!+#REF!+N258,0),0)</f>
        <v>0</v>
      </c>
      <c r="CC258" s="19"/>
      <c r="CD258" s="19"/>
      <c r="CE258" s="19"/>
      <c r="CF258" s="19"/>
      <c r="CG258" s="19"/>
      <c r="CH258" s="19"/>
      <c r="CI258" s="19"/>
      <c r="CJ258" s="19"/>
      <c r="CK258" s="19"/>
      <c r="CL258" s="19"/>
    </row>
    <row r="259" spans="1:92" x14ac:dyDescent="0.25">
      <c r="A259" s="3">
        <f t="shared" si="81"/>
        <v>22</v>
      </c>
      <c r="B259" s="5"/>
      <c r="C259" s="6"/>
      <c r="D259" s="8"/>
      <c r="E259" s="80"/>
      <c r="F259" s="79"/>
      <c r="G259" s="21" t="s">
        <v>28</v>
      </c>
      <c r="H259" s="23"/>
      <c r="I259" s="54">
        <f t="shared" si="76"/>
        <v>0</v>
      </c>
      <c r="J259" s="7"/>
      <c r="K259" s="54">
        <f t="shared" si="77"/>
        <v>0</v>
      </c>
      <c r="L259" s="33">
        <v>25</v>
      </c>
      <c r="M259" s="4">
        <f t="shared" si="78"/>
        <v>0</v>
      </c>
      <c r="N259" s="4">
        <f t="shared" si="79"/>
        <v>0</v>
      </c>
      <c r="O259" s="4">
        <f t="shared" si="80"/>
        <v>0</v>
      </c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3"/>
      <c r="AH259" s="53"/>
      <c r="AI259" s="53"/>
      <c r="AJ259" s="53"/>
      <c r="AK259" s="53"/>
      <c r="AL259" s="53"/>
      <c r="AM259" s="53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  <c r="BY259" s="17"/>
      <c r="BZ259" s="17"/>
      <c r="CA259" s="19" t="e">
        <f>IF(+B259&lt;44592,+#REF!+#REF!+N259,0)</f>
        <v>#REF!</v>
      </c>
      <c r="CB259" s="19">
        <f>IF(+B259&gt;44592,+IF(+B259&lt;44620,+#REF!+#REF!+N259,0),0)</f>
        <v>0</v>
      </c>
      <c r="CC259" s="19"/>
      <c r="CD259" s="19"/>
      <c r="CE259" s="19"/>
      <c r="CF259" s="19"/>
      <c r="CG259" s="19"/>
      <c r="CH259" s="19"/>
      <c r="CI259" s="19"/>
      <c r="CJ259" s="19"/>
      <c r="CK259" s="19"/>
      <c r="CL259" s="19"/>
    </row>
    <row r="260" spans="1:92" x14ac:dyDescent="0.25">
      <c r="A260" s="3">
        <f t="shared" si="81"/>
        <v>23</v>
      </c>
      <c r="B260" s="5"/>
      <c r="C260" s="6"/>
      <c r="D260" s="8"/>
      <c r="E260" s="80"/>
      <c r="F260" s="79"/>
      <c r="G260" s="21" t="s">
        <v>28</v>
      </c>
      <c r="H260" s="23"/>
      <c r="I260" s="54">
        <f t="shared" si="76"/>
        <v>0</v>
      </c>
      <c r="J260" s="7"/>
      <c r="K260" s="54">
        <f t="shared" si="77"/>
        <v>0</v>
      </c>
      <c r="L260" s="33">
        <v>25</v>
      </c>
      <c r="M260" s="4">
        <f t="shared" si="78"/>
        <v>0</v>
      </c>
      <c r="N260" s="4">
        <f t="shared" si="79"/>
        <v>0</v>
      </c>
      <c r="O260" s="4">
        <f t="shared" si="80"/>
        <v>0</v>
      </c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53"/>
      <c r="AK260" s="53"/>
      <c r="AL260" s="53"/>
      <c r="AM260" s="53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  <c r="BW260" s="16"/>
      <c r="BX260" s="16"/>
      <c r="BY260" s="17"/>
      <c r="BZ260" s="17"/>
      <c r="CA260" s="19" t="e">
        <f>IF(+B260&lt;44592,+#REF!+#REF!+N260,0)</f>
        <v>#REF!</v>
      </c>
      <c r="CB260" s="19">
        <f>IF(+B260&gt;44592,+IF(+B260&lt;44620,+#REF!+#REF!+N260,0),0)</f>
        <v>0</v>
      </c>
      <c r="CC260" s="19"/>
      <c r="CD260" s="19"/>
      <c r="CE260" s="19"/>
      <c r="CF260" s="19"/>
      <c r="CG260" s="19"/>
      <c r="CH260" s="19"/>
      <c r="CI260" s="19"/>
      <c r="CJ260" s="19"/>
      <c r="CK260" s="19"/>
      <c r="CL260" s="19"/>
    </row>
    <row r="261" spans="1:92" x14ac:dyDescent="0.25">
      <c r="A261" s="3">
        <f t="shared" si="81"/>
        <v>24</v>
      </c>
      <c r="B261" s="5"/>
      <c r="C261" s="6"/>
      <c r="D261" s="8"/>
      <c r="E261" s="80"/>
      <c r="F261" s="79"/>
      <c r="G261" s="21" t="s">
        <v>28</v>
      </c>
      <c r="H261" s="23"/>
      <c r="I261" s="54">
        <f t="shared" si="76"/>
        <v>0</v>
      </c>
      <c r="J261" s="7"/>
      <c r="K261" s="54">
        <f t="shared" si="77"/>
        <v>0</v>
      </c>
      <c r="L261" s="33">
        <v>25</v>
      </c>
      <c r="M261" s="4">
        <f t="shared" si="78"/>
        <v>0</v>
      </c>
      <c r="N261" s="4">
        <f t="shared" si="79"/>
        <v>0</v>
      </c>
      <c r="O261" s="4">
        <f t="shared" si="80"/>
        <v>0</v>
      </c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53"/>
      <c r="AK261" s="53"/>
      <c r="AL261" s="53"/>
      <c r="AM261" s="53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BV261" s="16"/>
      <c r="BW261" s="16"/>
      <c r="BX261" s="16"/>
      <c r="BY261" s="17"/>
      <c r="BZ261" s="17"/>
      <c r="CA261" s="19" t="e">
        <f>IF(+B261&lt;44592,+#REF!+#REF!+N261,0)</f>
        <v>#REF!</v>
      </c>
      <c r="CB261" s="19">
        <f>IF(+B261&gt;44592,+IF(+B261&lt;44620,+#REF!+#REF!+N261,0),0)</f>
        <v>0</v>
      </c>
      <c r="CC261" s="19"/>
      <c r="CD261" s="19"/>
      <c r="CE261" s="19"/>
      <c r="CF261" s="19"/>
      <c r="CG261" s="19"/>
      <c r="CH261" s="19"/>
      <c r="CI261" s="19"/>
      <c r="CJ261" s="19"/>
      <c r="CK261" s="19"/>
      <c r="CL261" s="19"/>
    </row>
    <row r="262" spans="1:92" x14ac:dyDescent="0.25">
      <c r="A262" s="3">
        <f t="shared" si="81"/>
        <v>25</v>
      </c>
      <c r="B262" s="5"/>
      <c r="C262" s="6"/>
      <c r="D262" s="8"/>
      <c r="E262" s="80"/>
      <c r="F262" s="79"/>
      <c r="G262" s="21" t="s">
        <v>28</v>
      </c>
      <c r="H262" s="23"/>
      <c r="I262" s="54">
        <f t="shared" si="76"/>
        <v>0</v>
      </c>
      <c r="J262" s="7"/>
      <c r="K262" s="54">
        <f t="shared" si="77"/>
        <v>0</v>
      </c>
      <c r="L262" s="33">
        <v>25</v>
      </c>
      <c r="M262" s="4">
        <f t="shared" si="78"/>
        <v>0</v>
      </c>
      <c r="N262" s="4">
        <f t="shared" si="79"/>
        <v>0</v>
      </c>
      <c r="O262" s="4">
        <f t="shared" si="80"/>
        <v>0</v>
      </c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  <c r="AE262" s="53"/>
      <c r="AF262" s="53"/>
      <c r="AG262" s="53"/>
      <c r="AH262" s="53"/>
      <c r="AI262" s="53"/>
      <c r="AJ262" s="53"/>
      <c r="AK262" s="53"/>
      <c r="AL262" s="53"/>
      <c r="AM262" s="53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  <c r="BQ262" s="16"/>
      <c r="BR262" s="16"/>
      <c r="BS262" s="16"/>
      <c r="BT262" s="16"/>
      <c r="BU262" s="16"/>
      <c r="BV262" s="16"/>
      <c r="BW262" s="16"/>
      <c r="BX262" s="16"/>
      <c r="BY262" s="17"/>
      <c r="BZ262" s="17"/>
      <c r="CA262" s="17"/>
      <c r="CB262" s="17"/>
      <c r="CC262" s="17"/>
      <c r="CD262" s="17"/>
      <c r="CE262" s="17"/>
    </row>
    <row r="263" spans="1:92" ht="4.5" customHeight="1" x14ac:dyDescent="0.25">
      <c r="A263" s="89"/>
      <c r="B263" s="90"/>
      <c r="C263" s="90"/>
      <c r="D263" s="90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1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  <c r="AE263" s="53"/>
      <c r="AF263" s="53"/>
      <c r="AG263" s="53"/>
      <c r="AH263" s="53"/>
      <c r="AI263" s="53"/>
      <c r="AJ263" s="53"/>
      <c r="AK263" s="53"/>
      <c r="AL263" s="53"/>
      <c r="AM263" s="53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BV263" s="16"/>
      <c r="BW263" s="16"/>
      <c r="BX263" s="16"/>
      <c r="BY263" s="17"/>
      <c r="BZ263" s="17"/>
      <c r="CA263" s="17"/>
      <c r="CB263" s="17"/>
      <c r="CC263" s="17"/>
      <c r="CD263" s="17"/>
      <c r="CE263" s="17"/>
    </row>
    <row r="264" spans="1:92" s="88" customFormat="1" x14ac:dyDescent="0.25">
      <c r="A264" s="3" t="s">
        <v>102</v>
      </c>
      <c r="B264" s="3" t="s">
        <v>102</v>
      </c>
      <c r="C264" s="3" t="s">
        <v>102</v>
      </c>
      <c r="D264" s="3" t="s">
        <v>102</v>
      </c>
      <c r="E264" s="3" t="s">
        <v>102</v>
      </c>
      <c r="F264" s="3" t="s">
        <v>102</v>
      </c>
      <c r="G264" s="3" t="s">
        <v>102</v>
      </c>
      <c r="H264" s="3" t="s">
        <v>102</v>
      </c>
      <c r="I264" s="4">
        <f>SUM(I238:I262)</f>
        <v>0</v>
      </c>
      <c r="J264" s="4">
        <f t="shared" ref="J264" si="82">SUM(J238:J262)</f>
        <v>0</v>
      </c>
      <c r="K264" s="4">
        <f t="shared" ref="K264" si="83">SUM(K238:K262)</f>
        <v>0</v>
      </c>
      <c r="L264" s="3" t="s">
        <v>102</v>
      </c>
      <c r="M264" s="4">
        <f t="shared" ref="M264" si="84">SUM(M238:M262)</f>
        <v>0</v>
      </c>
      <c r="N264" s="4">
        <f t="shared" ref="N264" si="85">SUM(N238:N262)</f>
        <v>0</v>
      </c>
      <c r="O264" s="4">
        <f t="shared" ref="O264" si="86">SUM(O238:O262)</f>
        <v>0</v>
      </c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84"/>
      <c r="AM264" s="84"/>
      <c r="AN264" s="85"/>
      <c r="AO264" s="85"/>
      <c r="AP264" s="85"/>
      <c r="AQ264" s="85"/>
      <c r="AR264" s="85"/>
      <c r="AS264" s="85"/>
      <c r="AT264" s="85"/>
      <c r="AU264" s="85"/>
      <c r="AV264" s="85"/>
      <c r="AW264" s="85"/>
      <c r="AX264" s="85"/>
      <c r="AY264" s="85"/>
      <c r="AZ264" s="85"/>
      <c r="BA264" s="85"/>
      <c r="BB264" s="85"/>
      <c r="BC264" s="85"/>
      <c r="BD264" s="85"/>
      <c r="BE264" s="85"/>
      <c r="BF264" s="85"/>
      <c r="BG264" s="85"/>
      <c r="BH264" s="85"/>
      <c r="BI264" s="85"/>
      <c r="BJ264" s="85"/>
      <c r="BK264" s="85"/>
      <c r="BL264" s="85"/>
      <c r="BM264" s="85"/>
      <c r="BN264" s="85"/>
      <c r="BO264" s="85"/>
      <c r="BP264" s="85"/>
      <c r="BQ264" s="85"/>
      <c r="BR264" s="85"/>
      <c r="BS264" s="85"/>
      <c r="BT264" s="85"/>
      <c r="BU264" s="85"/>
      <c r="BV264" s="85"/>
      <c r="BW264" s="85"/>
      <c r="BX264" s="85"/>
      <c r="BY264" s="86"/>
      <c r="BZ264" s="86"/>
      <c r="CA264" s="86"/>
      <c r="CB264" s="86"/>
      <c r="CC264" s="86"/>
      <c r="CD264" s="86"/>
      <c r="CE264" s="86"/>
      <c r="CF264" s="87"/>
      <c r="CG264" s="87"/>
      <c r="CH264" s="87"/>
      <c r="CI264" s="87"/>
      <c r="CJ264" s="87"/>
      <c r="CK264" s="87"/>
      <c r="CL264" s="87"/>
      <c r="CM264" s="87"/>
      <c r="CN264" s="87"/>
    </row>
    <row r="265" spans="1:92" x14ac:dyDescent="0.25">
      <c r="A265" s="1" t="s">
        <v>7</v>
      </c>
      <c r="C265" s="28" t="str">
        <f>+C232</f>
        <v>TVRTKA XY D.O.O.</v>
      </c>
      <c r="D265" s="92"/>
      <c r="E265" s="92"/>
      <c r="F265" s="92"/>
      <c r="G265" s="92"/>
      <c r="H265" s="93"/>
      <c r="I265" s="93"/>
      <c r="J265" s="93"/>
      <c r="K265" s="27"/>
      <c r="L265" s="32"/>
    </row>
    <row r="266" spans="1:92" x14ac:dyDescent="0.25">
      <c r="A266" s="1" t="s">
        <v>9</v>
      </c>
      <c r="C266" s="30" t="str">
        <f>+C233</f>
        <v>91184883380</v>
      </c>
      <c r="D266" s="94"/>
      <c r="E266" s="95"/>
      <c r="F266" s="95"/>
      <c r="G266" s="28" t="str">
        <f>+G233</f>
        <v>KARLOVAC, VINIČKI PUT 20</v>
      </c>
      <c r="H266" s="92"/>
      <c r="I266" s="92"/>
      <c r="J266" s="92"/>
      <c r="K266" s="27"/>
      <c r="L266" s="32"/>
    </row>
    <row r="268" spans="1:92" ht="18.75" x14ac:dyDescent="0.25">
      <c r="A268" s="47" t="s">
        <v>99</v>
      </c>
      <c r="B268" s="47"/>
      <c r="C268" s="47"/>
      <c r="D268" s="47"/>
      <c r="E268" s="47"/>
      <c r="F268" s="47"/>
      <c r="G268" s="47"/>
      <c r="H268" s="47"/>
      <c r="I268" s="47"/>
      <c r="J268" s="47"/>
      <c r="K268" s="48" t="s">
        <v>100</v>
      </c>
      <c r="L268" s="51">
        <v>44805</v>
      </c>
      <c r="M268" s="49" t="s">
        <v>101</v>
      </c>
      <c r="N268" s="51">
        <v>44834</v>
      </c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0"/>
      <c r="AC268" s="50"/>
      <c r="AD268" s="50"/>
      <c r="AE268" s="50"/>
      <c r="AF268" s="50"/>
      <c r="AG268" s="50"/>
      <c r="AH268" s="50"/>
      <c r="AI268" s="50"/>
      <c r="AJ268" s="50"/>
      <c r="AK268" s="50"/>
      <c r="AL268" s="50"/>
      <c r="AM268" s="50"/>
    </row>
    <row r="269" spans="1:92" ht="18" x14ac:dyDescent="0.25">
      <c r="A269" s="25" t="s">
        <v>0</v>
      </c>
      <c r="B269" s="25" t="s">
        <v>6</v>
      </c>
      <c r="C269" s="25" t="s">
        <v>1</v>
      </c>
      <c r="D269" s="26" t="s">
        <v>24</v>
      </c>
      <c r="E269" s="26" t="s">
        <v>106</v>
      </c>
      <c r="F269" s="26" t="s">
        <v>107</v>
      </c>
      <c r="G269" s="81" t="s">
        <v>25</v>
      </c>
      <c r="H269" s="26" t="s">
        <v>31</v>
      </c>
      <c r="I269" s="26" t="s">
        <v>41</v>
      </c>
      <c r="J269" s="26" t="s">
        <v>2</v>
      </c>
      <c r="K269" s="26" t="s">
        <v>42</v>
      </c>
      <c r="L269" s="82" t="s">
        <v>43</v>
      </c>
      <c r="M269" s="26" t="s">
        <v>3</v>
      </c>
      <c r="N269" s="26" t="s">
        <v>4</v>
      </c>
      <c r="O269" s="26" t="s">
        <v>5</v>
      </c>
      <c r="P269" s="52"/>
      <c r="Q269" s="83" t="s">
        <v>111</v>
      </c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12"/>
      <c r="AO269" s="12" t="s">
        <v>25</v>
      </c>
      <c r="AP269" s="12"/>
      <c r="AQ269" s="12"/>
      <c r="AR269" s="12"/>
      <c r="AS269" s="12"/>
      <c r="AT269" s="12"/>
      <c r="AU269" s="12"/>
      <c r="AV269" s="12"/>
      <c r="AW269" s="12"/>
      <c r="AX269" s="12"/>
      <c r="AY269" s="12"/>
      <c r="AZ269" s="12"/>
      <c r="BA269" s="12"/>
      <c r="BB269" s="12"/>
      <c r="BC269" s="12"/>
      <c r="BD269" s="12"/>
      <c r="BE269" s="12"/>
      <c r="BF269" s="12"/>
      <c r="BG269" s="12"/>
      <c r="BH269" s="12"/>
      <c r="BI269" s="12"/>
      <c r="BJ269" s="12"/>
      <c r="BK269" s="12"/>
      <c r="BL269" s="12"/>
      <c r="BM269" s="12"/>
      <c r="BN269" s="12"/>
      <c r="BO269" s="12"/>
      <c r="BP269" s="12"/>
      <c r="BQ269" s="12"/>
      <c r="BR269" s="12"/>
      <c r="BS269" s="12"/>
      <c r="BT269" s="12"/>
      <c r="BU269" s="12"/>
      <c r="BV269" s="12"/>
      <c r="BW269" s="12"/>
      <c r="BX269" s="12"/>
      <c r="BY269" s="13"/>
      <c r="BZ269" s="13"/>
      <c r="CA269" s="14" t="s">
        <v>12</v>
      </c>
      <c r="CB269" s="15" t="s">
        <v>13</v>
      </c>
      <c r="CC269" s="15" t="s">
        <v>14</v>
      </c>
      <c r="CD269" s="15" t="s">
        <v>15</v>
      </c>
      <c r="CE269" s="15" t="s">
        <v>16</v>
      </c>
      <c r="CF269" s="15" t="s">
        <v>17</v>
      </c>
      <c r="CG269" s="15" t="s">
        <v>18</v>
      </c>
      <c r="CH269" s="15" t="s">
        <v>19</v>
      </c>
      <c r="CI269" s="15" t="s">
        <v>20</v>
      </c>
      <c r="CJ269" s="15" t="s">
        <v>21</v>
      </c>
      <c r="CK269" s="15" t="s">
        <v>22</v>
      </c>
      <c r="CL269" s="15" t="s">
        <v>23</v>
      </c>
    </row>
    <row r="271" spans="1:92" x14ac:dyDescent="0.25">
      <c r="A271" s="3">
        <v>1</v>
      </c>
      <c r="B271" s="5"/>
      <c r="C271" s="6"/>
      <c r="D271" s="8"/>
      <c r="E271" s="80"/>
      <c r="F271" s="79"/>
      <c r="G271" s="21" t="s">
        <v>28</v>
      </c>
      <c r="H271" s="23"/>
      <c r="I271" s="54">
        <f>+H271*D271</f>
        <v>0</v>
      </c>
      <c r="J271" s="7"/>
      <c r="K271" s="54">
        <f>+I271-J271</f>
        <v>0</v>
      </c>
      <c r="L271" s="33">
        <v>25</v>
      </c>
      <c r="M271" s="4">
        <f>IF(+L271=5,+K271*L271/100,0)</f>
        <v>0</v>
      </c>
      <c r="N271" s="4">
        <f>+IF(+L271=13,+K271*L271/100,0)</f>
        <v>0</v>
      </c>
      <c r="O271" s="4">
        <f>+IF(+L271=25,+K271*L271/100,0)</f>
        <v>0</v>
      </c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  <c r="AE271" s="53"/>
      <c r="AF271" s="53"/>
      <c r="AG271" s="53"/>
      <c r="AH271" s="53"/>
      <c r="AI271" s="53"/>
      <c r="AJ271" s="53"/>
      <c r="AK271" s="53"/>
      <c r="AL271" s="53"/>
      <c r="AM271" s="53"/>
      <c r="AN271" s="16"/>
      <c r="AO271" s="24" t="s">
        <v>28</v>
      </c>
      <c r="AP271" s="16"/>
      <c r="AQ271" s="31">
        <v>5</v>
      </c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  <c r="BU271" s="16"/>
      <c r="BV271" s="16"/>
      <c r="BW271" s="16"/>
      <c r="BX271" s="16"/>
      <c r="BY271" s="17">
        <v>1</v>
      </c>
      <c r="BZ271" s="18">
        <v>44592</v>
      </c>
      <c r="CA271" s="19" t="e">
        <f>IF(+B271&lt;44592,+#REF!+#REF!+N271,0)</f>
        <v>#REF!</v>
      </c>
      <c r="CB271" s="19" t="b">
        <f>IF(+B271&gt;44592,+IF(+B271&lt;44620,+#REF!+#REF!+N271,0))</f>
        <v>0</v>
      </c>
      <c r="CC271" s="19"/>
      <c r="CD271" s="19"/>
      <c r="CE271" s="19"/>
      <c r="CF271" s="19"/>
      <c r="CG271" s="19"/>
      <c r="CH271" s="19"/>
      <c r="CI271" s="19"/>
      <c r="CJ271" s="19"/>
      <c r="CK271" s="19"/>
      <c r="CL271" s="19"/>
    </row>
    <row r="272" spans="1:92" x14ac:dyDescent="0.25">
      <c r="A272" s="3">
        <f>+A271+1</f>
        <v>2</v>
      </c>
      <c r="B272" s="5"/>
      <c r="C272" s="6"/>
      <c r="D272" s="8"/>
      <c r="E272" s="80"/>
      <c r="F272" s="79"/>
      <c r="G272" s="21" t="s">
        <v>28</v>
      </c>
      <c r="H272" s="23"/>
      <c r="I272" s="54">
        <f t="shared" ref="I272:I295" si="87">+H272*D272</f>
        <v>0</v>
      </c>
      <c r="J272" s="7"/>
      <c r="K272" s="54">
        <f t="shared" ref="K272:K295" si="88">+I272-J272</f>
        <v>0</v>
      </c>
      <c r="L272" s="33">
        <v>25</v>
      </c>
      <c r="M272" s="4">
        <f t="shared" ref="M272:M295" si="89">IF(+L272=5,+K272*L272/100,0)</f>
        <v>0</v>
      </c>
      <c r="N272" s="4">
        <f t="shared" ref="N272:N295" si="90">+IF(+L272=13,+K272*L272/100,0)</f>
        <v>0</v>
      </c>
      <c r="O272" s="4">
        <f t="shared" ref="O272:O295" si="91">+IF(+L272=25,+K272*L272/100,0)</f>
        <v>0</v>
      </c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53"/>
      <c r="AK272" s="53"/>
      <c r="AL272" s="53"/>
      <c r="AM272" s="53"/>
      <c r="AN272" s="16"/>
      <c r="AO272" s="24" t="s">
        <v>29</v>
      </c>
      <c r="AP272" s="16"/>
      <c r="AQ272" s="31">
        <v>13</v>
      </c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  <c r="BU272" s="16"/>
      <c r="BV272" s="16"/>
      <c r="BW272" s="16"/>
      <c r="BX272" s="16"/>
      <c r="BY272" s="17">
        <v>2</v>
      </c>
      <c r="BZ272" s="18">
        <v>44620</v>
      </c>
      <c r="CA272" s="19" t="e">
        <f>IF(+B272&lt;44592,+#REF!+#REF!+N272,0)</f>
        <v>#REF!</v>
      </c>
      <c r="CB272" s="19">
        <f>IF(+B272&gt;44592,+IF(+B272&lt;44620,+#REF!+#REF!+N272,0),0)</f>
        <v>0</v>
      </c>
      <c r="CC272" s="19"/>
      <c r="CD272" s="19"/>
      <c r="CE272" s="19"/>
      <c r="CF272" s="19"/>
      <c r="CG272" s="19"/>
      <c r="CH272" s="19"/>
      <c r="CI272" s="19"/>
      <c r="CJ272" s="19"/>
      <c r="CK272" s="19"/>
      <c r="CL272" s="19"/>
    </row>
    <row r="273" spans="1:90" x14ac:dyDescent="0.25">
      <c r="A273" s="3">
        <f t="shared" ref="A273:A295" si="92">+A272+1</f>
        <v>3</v>
      </c>
      <c r="B273" s="5"/>
      <c r="C273" s="6"/>
      <c r="D273" s="8"/>
      <c r="E273" s="80"/>
      <c r="F273" s="79"/>
      <c r="G273" s="21" t="s">
        <v>28</v>
      </c>
      <c r="H273" s="23"/>
      <c r="I273" s="54">
        <f t="shared" si="87"/>
        <v>0</v>
      </c>
      <c r="J273" s="7"/>
      <c r="K273" s="54">
        <f t="shared" si="88"/>
        <v>0</v>
      </c>
      <c r="L273" s="33">
        <v>25</v>
      </c>
      <c r="M273" s="4">
        <f t="shared" si="89"/>
        <v>0</v>
      </c>
      <c r="N273" s="4">
        <f t="shared" si="90"/>
        <v>0</v>
      </c>
      <c r="O273" s="4">
        <f t="shared" si="91"/>
        <v>0</v>
      </c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53"/>
      <c r="AK273" s="53"/>
      <c r="AL273" s="53"/>
      <c r="AM273" s="53"/>
      <c r="AN273" s="16"/>
      <c r="AO273" s="24" t="s">
        <v>27</v>
      </c>
      <c r="AP273" s="16"/>
      <c r="AQ273" s="31">
        <v>25</v>
      </c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  <c r="BQ273" s="16"/>
      <c r="BR273" s="16"/>
      <c r="BS273" s="16"/>
      <c r="BT273" s="16"/>
      <c r="BU273" s="16"/>
      <c r="BV273" s="16"/>
      <c r="BW273" s="16"/>
      <c r="BX273" s="16"/>
      <c r="BY273" s="17">
        <v>3</v>
      </c>
      <c r="BZ273" s="18">
        <v>44651</v>
      </c>
      <c r="CA273" s="19" t="e">
        <f>IF(+B273&lt;44592,+#REF!+#REF!+N273,0)</f>
        <v>#REF!</v>
      </c>
      <c r="CB273" s="19">
        <f>IF(+B273&gt;44592,+IF(+B273&lt;44620,+#REF!+#REF!+N273,0),0)</f>
        <v>0</v>
      </c>
      <c r="CC273" s="19"/>
      <c r="CD273" s="19"/>
      <c r="CE273" s="19"/>
      <c r="CF273" s="19"/>
      <c r="CG273" s="19"/>
      <c r="CH273" s="19"/>
      <c r="CI273" s="19"/>
      <c r="CJ273" s="19"/>
      <c r="CK273" s="19"/>
      <c r="CL273" s="19"/>
    </row>
    <row r="274" spans="1:90" x14ac:dyDescent="0.25">
      <c r="A274" s="3">
        <f t="shared" si="92"/>
        <v>4</v>
      </c>
      <c r="B274" s="5"/>
      <c r="C274" s="6"/>
      <c r="D274" s="8"/>
      <c r="E274" s="80"/>
      <c r="F274" s="79"/>
      <c r="G274" s="21" t="s">
        <v>28</v>
      </c>
      <c r="H274" s="23"/>
      <c r="I274" s="54">
        <f t="shared" si="87"/>
        <v>0</v>
      </c>
      <c r="J274" s="7"/>
      <c r="K274" s="54">
        <f t="shared" si="88"/>
        <v>0</v>
      </c>
      <c r="L274" s="33">
        <v>25</v>
      </c>
      <c r="M274" s="4">
        <f t="shared" si="89"/>
        <v>0</v>
      </c>
      <c r="N274" s="4">
        <f t="shared" si="90"/>
        <v>0</v>
      </c>
      <c r="O274" s="4">
        <f t="shared" si="91"/>
        <v>0</v>
      </c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53"/>
      <c r="AK274" s="53"/>
      <c r="AL274" s="53"/>
      <c r="AM274" s="53"/>
      <c r="AN274" s="16"/>
      <c r="AO274" s="24" t="s">
        <v>30</v>
      </c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  <c r="BU274" s="16"/>
      <c r="BV274" s="16"/>
      <c r="BW274" s="16"/>
      <c r="BX274" s="16"/>
      <c r="BY274" s="17">
        <v>4</v>
      </c>
      <c r="BZ274" s="18">
        <v>44681</v>
      </c>
      <c r="CA274" s="19" t="e">
        <f>IF(+B274&lt;44592,+#REF!+#REF!+N274,0)</f>
        <v>#REF!</v>
      </c>
      <c r="CB274" s="19">
        <f>IF(+B274&gt;44592,+IF(+B274&lt;44620,+#REF!+#REF!+N274,0),0)</f>
        <v>0</v>
      </c>
      <c r="CC274" s="19"/>
      <c r="CD274" s="19"/>
      <c r="CE274" s="19"/>
      <c r="CF274" s="19"/>
      <c r="CG274" s="19"/>
      <c r="CH274" s="19"/>
      <c r="CI274" s="19"/>
      <c r="CJ274" s="19"/>
      <c r="CK274" s="19"/>
      <c r="CL274" s="19"/>
    </row>
    <row r="275" spans="1:90" x14ac:dyDescent="0.25">
      <c r="A275" s="3">
        <f t="shared" si="92"/>
        <v>5</v>
      </c>
      <c r="B275" s="5"/>
      <c r="C275" s="6"/>
      <c r="D275" s="8"/>
      <c r="E275" s="80"/>
      <c r="F275" s="79"/>
      <c r="G275" s="21" t="s">
        <v>28</v>
      </c>
      <c r="H275" s="23"/>
      <c r="I275" s="54">
        <f t="shared" si="87"/>
        <v>0</v>
      </c>
      <c r="J275" s="7"/>
      <c r="K275" s="54">
        <f t="shared" si="88"/>
        <v>0</v>
      </c>
      <c r="L275" s="33">
        <v>25</v>
      </c>
      <c r="M275" s="4">
        <f t="shared" si="89"/>
        <v>0</v>
      </c>
      <c r="N275" s="4">
        <f t="shared" si="90"/>
        <v>0</v>
      </c>
      <c r="O275" s="4">
        <f t="shared" si="91"/>
        <v>0</v>
      </c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53"/>
      <c r="AK275" s="53"/>
      <c r="AL275" s="53"/>
      <c r="AM275" s="53"/>
      <c r="AN275" s="16"/>
      <c r="AO275" s="24" t="s">
        <v>32</v>
      </c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  <c r="BQ275" s="16"/>
      <c r="BR275" s="16"/>
      <c r="BS275" s="16"/>
      <c r="BT275" s="16"/>
      <c r="BU275" s="16"/>
      <c r="BV275" s="16"/>
      <c r="BW275" s="16"/>
      <c r="BX275" s="16"/>
      <c r="BY275" s="17">
        <v>5</v>
      </c>
      <c r="BZ275" s="18">
        <v>44712</v>
      </c>
      <c r="CA275" s="19" t="e">
        <f>IF(+B275&lt;44592,+#REF!+#REF!+N275,0)</f>
        <v>#REF!</v>
      </c>
      <c r="CB275" s="19">
        <f>IF(+B275&gt;44592,+IF(+B275&lt;44620,+#REF!+#REF!+N275,0),0)</f>
        <v>0</v>
      </c>
      <c r="CC275" s="19"/>
      <c r="CD275" s="19"/>
      <c r="CE275" s="19"/>
      <c r="CF275" s="19"/>
      <c r="CG275" s="19"/>
      <c r="CH275" s="19"/>
      <c r="CI275" s="19"/>
      <c r="CJ275" s="19"/>
      <c r="CK275" s="19"/>
      <c r="CL275" s="19"/>
    </row>
    <row r="276" spans="1:90" x14ac:dyDescent="0.25">
      <c r="A276" s="3">
        <f t="shared" si="92"/>
        <v>6</v>
      </c>
      <c r="B276" s="5"/>
      <c r="C276" s="6"/>
      <c r="D276" s="8"/>
      <c r="E276" s="80"/>
      <c r="F276" s="79"/>
      <c r="G276" s="21" t="s">
        <v>28</v>
      </c>
      <c r="H276" s="23"/>
      <c r="I276" s="54">
        <f t="shared" si="87"/>
        <v>0</v>
      </c>
      <c r="J276" s="7"/>
      <c r="K276" s="54">
        <f t="shared" si="88"/>
        <v>0</v>
      </c>
      <c r="L276" s="33">
        <v>25</v>
      </c>
      <c r="M276" s="4">
        <f t="shared" si="89"/>
        <v>0</v>
      </c>
      <c r="N276" s="4">
        <f t="shared" si="90"/>
        <v>0</v>
      </c>
      <c r="O276" s="4">
        <f t="shared" si="91"/>
        <v>0</v>
      </c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53"/>
      <c r="AK276" s="53"/>
      <c r="AL276" s="53"/>
      <c r="AM276" s="53"/>
      <c r="AN276" s="16"/>
      <c r="AO276" s="24" t="s">
        <v>33</v>
      </c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  <c r="BQ276" s="16"/>
      <c r="BR276" s="16"/>
      <c r="BS276" s="16"/>
      <c r="BT276" s="16"/>
      <c r="BU276" s="16"/>
      <c r="BV276" s="16"/>
      <c r="BW276" s="16"/>
      <c r="BX276" s="16"/>
      <c r="BY276" s="17">
        <v>6</v>
      </c>
      <c r="BZ276" s="18">
        <v>44742</v>
      </c>
      <c r="CA276" s="19" t="e">
        <f>IF(+B276&lt;44592,+#REF!+#REF!+N276,0)</f>
        <v>#REF!</v>
      </c>
      <c r="CB276" s="19">
        <f>IF(+B276&gt;44592,+IF(+B276&lt;44620,+#REF!+#REF!+N276,0),0)</f>
        <v>0</v>
      </c>
      <c r="CC276" s="19"/>
      <c r="CD276" s="19"/>
      <c r="CE276" s="19"/>
      <c r="CF276" s="19"/>
      <c r="CG276" s="19"/>
      <c r="CH276" s="19"/>
      <c r="CI276" s="19"/>
      <c r="CJ276" s="19"/>
      <c r="CK276" s="19"/>
      <c r="CL276" s="19"/>
    </row>
    <row r="277" spans="1:90" x14ac:dyDescent="0.25">
      <c r="A277" s="3">
        <f t="shared" si="92"/>
        <v>7</v>
      </c>
      <c r="B277" s="5"/>
      <c r="C277" s="6"/>
      <c r="D277" s="8"/>
      <c r="E277" s="80"/>
      <c r="F277" s="79"/>
      <c r="G277" s="21" t="s">
        <v>28</v>
      </c>
      <c r="H277" s="23"/>
      <c r="I277" s="54">
        <f t="shared" si="87"/>
        <v>0</v>
      </c>
      <c r="J277" s="7"/>
      <c r="K277" s="54">
        <f t="shared" si="88"/>
        <v>0</v>
      </c>
      <c r="L277" s="33">
        <v>25</v>
      </c>
      <c r="M277" s="4">
        <f t="shared" si="89"/>
        <v>0</v>
      </c>
      <c r="N277" s="4">
        <f t="shared" si="90"/>
        <v>0</v>
      </c>
      <c r="O277" s="4">
        <f t="shared" si="91"/>
        <v>0</v>
      </c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  <c r="AJ277" s="53"/>
      <c r="AK277" s="53"/>
      <c r="AL277" s="53"/>
      <c r="AM277" s="53"/>
      <c r="AN277" s="16"/>
      <c r="AO277" s="24" t="s">
        <v>34</v>
      </c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  <c r="BO277" s="16"/>
      <c r="BP277" s="16"/>
      <c r="BQ277" s="16"/>
      <c r="BR277" s="16"/>
      <c r="BS277" s="16"/>
      <c r="BT277" s="16"/>
      <c r="BU277" s="16"/>
      <c r="BV277" s="16"/>
      <c r="BW277" s="16"/>
      <c r="BX277" s="16"/>
      <c r="BY277" s="17">
        <v>7</v>
      </c>
      <c r="BZ277" s="18">
        <v>44773</v>
      </c>
      <c r="CA277" s="19" t="e">
        <f>IF(+B277&lt;44592,+#REF!+#REF!+N277,0)</f>
        <v>#REF!</v>
      </c>
      <c r="CB277" s="19">
        <f>IF(+B277&gt;44592,+IF(+B277&lt;44620,+#REF!+#REF!+N277,0),0)</f>
        <v>0</v>
      </c>
      <c r="CC277" s="19"/>
      <c r="CD277" s="19"/>
      <c r="CE277" s="19"/>
      <c r="CF277" s="19"/>
      <c r="CG277" s="19"/>
      <c r="CH277" s="19"/>
      <c r="CI277" s="19"/>
      <c r="CJ277" s="19"/>
      <c r="CK277" s="19"/>
      <c r="CL277" s="19"/>
    </row>
    <row r="278" spans="1:90" x14ac:dyDescent="0.25">
      <c r="A278" s="3">
        <f t="shared" si="92"/>
        <v>8</v>
      </c>
      <c r="B278" s="5"/>
      <c r="C278" s="6"/>
      <c r="D278" s="8"/>
      <c r="E278" s="80"/>
      <c r="F278" s="79"/>
      <c r="G278" s="21" t="s">
        <v>28</v>
      </c>
      <c r="H278" s="23"/>
      <c r="I278" s="54">
        <f t="shared" si="87"/>
        <v>0</v>
      </c>
      <c r="J278" s="7"/>
      <c r="K278" s="54">
        <f t="shared" si="88"/>
        <v>0</v>
      </c>
      <c r="L278" s="33">
        <v>25</v>
      </c>
      <c r="M278" s="4">
        <f t="shared" si="89"/>
        <v>0</v>
      </c>
      <c r="N278" s="4">
        <f t="shared" si="90"/>
        <v>0</v>
      </c>
      <c r="O278" s="4">
        <f t="shared" si="91"/>
        <v>0</v>
      </c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3"/>
      <c r="AK278" s="53"/>
      <c r="AL278" s="53"/>
      <c r="AM278" s="53"/>
      <c r="AN278" s="16"/>
      <c r="AO278" s="24" t="s">
        <v>35</v>
      </c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  <c r="BQ278" s="16"/>
      <c r="BR278" s="16"/>
      <c r="BS278" s="16"/>
      <c r="BT278" s="16"/>
      <c r="BU278" s="16"/>
      <c r="BV278" s="16"/>
      <c r="BW278" s="16"/>
      <c r="BX278" s="16"/>
      <c r="BY278" s="17">
        <v>8</v>
      </c>
      <c r="BZ278" s="18">
        <v>44804</v>
      </c>
      <c r="CA278" s="19" t="e">
        <f>IF(+B278&lt;44592,+#REF!+#REF!+N278,0)</f>
        <v>#REF!</v>
      </c>
      <c r="CB278" s="19">
        <f>IF(+B278&gt;44592,+IF(+B278&lt;44620,+#REF!+#REF!+N278,0),0)</f>
        <v>0</v>
      </c>
      <c r="CC278" s="19"/>
      <c r="CD278" s="19"/>
      <c r="CE278" s="19"/>
      <c r="CF278" s="19"/>
      <c r="CG278" s="19"/>
      <c r="CH278" s="19"/>
      <c r="CI278" s="19"/>
      <c r="CJ278" s="19"/>
      <c r="CK278" s="19"/>
      <c r="CL278" s="19"/>
    </row>
    <row r="279" spans="1:90" x14ac:dyDescent="0.25">
      <c r="A279" s="3">
        <f t="shared" si="92"/>
        <v>9</v>
      </c>
      <c r="B279" s="5"/>
      <c r="C279" s="6"/>
      <c r="D279" s="8"/>
      <c r="E279" s="80"/>
      <c r="F279" s="79"/>
      <c r="G279" s="21" t="s">
        <v>28</v>
      </c>
      <c r="H279" s="23"/>
      <c r="I279" s="54">
        <f t="shared" si="87"/>
        <v>0</v>
      </c>
      <c r="J279" s="7"/>
      <c r="K279" s="54">
        <f t="shared" si="88"/>
        <v>0</v>
      </c>
      <c r="L279" s="33">
        <v>25</v>
      </c>
      <c r="M279" s="4">
        <f t="shared" si="89"/>
        <v>0</v>
      </c>
      <c r="N279" s="4">
        <f t="shared" si="90"/>
        <v>0</v>
      </c>
      <c r="O279" s="4">
        <f t="shared" si="91"/>
        <v>0</v>
      </c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53"/>
      <c r="AK279" s="53"/>
      <c r="AL279" s="53"/>
      <c r="AM279" s="53"/>
      <c r="AN279" s="16"/>
      <c r="AO279" s="24" t="s">
        <v>36</v>
      </c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BU279" s="16"/>
      <c r="BV279" s="16"/>
      <c r="BW279" s="16"/>
      <c r="BX279" s="16"/>
      <c r="BY279" s="17">
        <v>9</v>
      </c>
      <c r="BZ279" s="18">
        <v>44834</v>
      </c>
      <c r="CA279" s="19" t="e">
        <f>IF(+B279&lt;44592,+#REF!+#REF!+N279,0)</f>
        <v>#REF!</v>
      </c>
      <c r="CB279" s="19">
        <f>IF(+B279&gt;44592,+IF(+B279&lt;44620,+#REF!+#REF!+N279,0),0)</f>
        <v>0</v>
      </c>
      <c r="CC279" s="19"/>
      <c r="CD279" s="19"/>
      <c r="CE279" s="19"/>
      <c r="CF279" s="19"/>
      <c r="CG279" s="19"/>
      <c r="CH279" s="19"/>
      <c r="CI279" s="19"/>
      <c r="CJ279" s="19"/>
      <c r="CK279" s="19"/>
      <c r="CL279" s="19"/>
    </row>
    <row r="280" spans="1:90" x14ac:dyDescent="0.25">
      <c r="A280" s="3">
        <f t="shared" si="92"/>
        <v>10</v>
      </c>
      <c r="B280" s="5"/>
      <c r="C280" s="6"/>
      <c r="D280" s="8"/>
      <c r="E280" s="80"/>
      <c r="F280" s="79"/>
      <c r="G280" s="21" t="s">
        <v>28</v>
      </c>
      <c r="H280" s="23"/>
      <c r="I280" s="54">
        <f t="shared" si="87"/>
        <v>0</v>
      </c>
      <c r="J280" s="7"/>
      <c r="K280" s="54">
        <f t="shared" si="88"/>
        <v>0</v>
      </c>
      <c r="L280" s="33">
        <v>25</v>
      </c>
      <c r="M280" s="4">
        <f t="shared" si="89"/>
        <v>0</v>
      </c>
      <c r="N280" s="4">
        <f t="shared" si="90"/>
        <v>0</v>
      </c>
      <c r="O280" s="4">
        <f t="shared" si="91"/>
        <v>0</v>
      </c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53"/>
      <c r="AK280" s="53"/>
      <c r="AL280" s="53"/>
      <c r="AM280" s="53"/>
      <c r="AN280" s="16"/>
      <c r="AO280" s="24" t="s">
        <v>37</v>
      </c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/>
      <c r="BO280" s="16"/>
      <c r="BP280" s="16"/>
      <c r="BQ280" s="16"/>
      <c r="BR280" s="16"/>
      <c r="BS280" s="16"/>
      <c r="BT280" s="16"/>
      <c r="BU280" s="16"/>
      <c r="BV280" s="16"/>
      <c r="BW280" s="16"/>
      <c r="BX280" s="16"/>
      <c r="BY280" s="17">
        <v>10</v>
      </c>
      <c r="BZ280" s="18">
        <v>44865</v>
      </c>
      <c r="CA280" s="19" t="e">
        <f>IF(+B280&lt;44592,+#REF!+#REF!+N280,0)</f>
        <v>#REF!</v>
      </c>
      <c r="CB280" s="19">
        <f>IF(+B280&gt;44592,+IF(+B280&lt;44620,+#REF!+#REF!+N280,0),0)</f>
        <v>0</v>
      </c>
      <c r="CC280" s="19"/>
      <c r="CD280" s="19"/>
      <c r="CE280" s="19"/>
      <c r="CF280" s="19"/>
      <c r="CG280" s="19"/>
      <c r="CH280" s="19"/>
      <c r="CI280" s="19"/>
      <c r="CJ280" s="19"/>
      <c r="CK280" s="19"/>
      <c r="CL280" s="19"/>
    </row>
    <row r="281" spans="1:90" x14ac:dyDescent="0.25">
      <c r="A281" s="3">
        <f t="shared" si="92"/>
        <v>11</v>
      </c>
      <c r="B281" s="5"/>
      <c r="C281" s="6"/>
      <c r="D281" s="8"/>
      <c r="E281" s="80"/>
      <c r="F281" s="79"/>
      <c r="G281" s="21" t="s">
        <v>28</v>
      </c>
      <c r="H281" s="23"/>
      <c r="I281" s="54">
        <f t="shared" si="87"/>
        <v>0</v>
      </c>
      <c r="J281" s="7"/>
      <c r="K281" s="54">
        <f t="shared" si="88"/>
        <v>0</v>
      </c>
      <c r="L281" s="33">
        <v>25</v>
      </c>
      <c r="M281" s="4">
        <f t="shared" si="89"/>
        <v>0</v>
      </c>
      <c r="N281" s="4">
        <f t="shared" si="90"/>
        <v>0</v>
      </c>
      <c r="O281" s="4">
        <f t="shared" si="91"/>
        <v>0</v>
      </c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53"/>
      <c r="AK281" s="53"/>
      <c r="AL281" s="53"/>
      <c r="AM281" s="53"/>
      <c r="AN281" s="16"/>
      <c r="AO281" s="24" t="s">
        <v>38</v>
      </c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  <c r="BO281" s="16"/>
      <c r="BP281" s="16"/>
      <c r="BQ281" s="16"/>
      <c r="BR281" s="16"/>
      <c r="BS281" s="16"/>
      <c r="BT281" s="16"/>
      <c r="BU281" s="16"/>
      <c r="BV281" s="16"/>
      <c r="BW281" s="16"/>
      <c r="BX281" s="16"/>
      <c r="BY281" s="17">
        <v>11</v>
      </c>
      <c r="BZ281" s="18">
        <v>44895</v>
      </c>
      <c r="CA281" s="19" t="e">
        <f>IF(+B281&lt;44592,+#REF!+#REF!+N281,0)</f>
        <v>#REF!</v>
      </c>
      <c r="CB281" s="19">
        <f>IF(+B281&gt;44592,+IF(+B281&lt;44620,+#REF!+#REF!+N281,0),0)</f>
        <v>0</v>
      </c>
      <c r="CC281" s="19"/>
      <c r="CD281" s="19"/>
      <c r="CE281" s="19"/>
      <c r="CF281" s="19"/>
      <c r="CG281" s="19"/>
      <c r="CH281" s="19"/>
      <c r="CI281" s="19"/>
      <c r="CJ281" s="19"/>
      <c r="CK281" s="19"/>
      <c r="CL281" s="19"/>
    </row>
    <row r="282" spans="1:90" x14ac:dyDescent="0.25">
      <c r="A282" s="3">
        <f t="shared" si="92"/>
        <v>12</v>
      </c>
      <c r="B282" s="5"/>
      <c r="C282" s="6"/>
      <c r="D282" s="8"/>
      <c r="E282" s="80"/>
      <c r="F282" s="79"/>
      <c r="G282" s="21" t="s">
        <v>28</v>
      </c>
      <c r="H282" s="23"/>
      <c r="I282" s="54">
        <f t="shared" si="87"/>
        <v>0</v>
      </c>
      <c r="J282" s="7"/>
      <c r="K282" s="54">
        <f t="shared" si="88"/>
        <v>0</v>
      </c>
      <c r="L282" s="33">
        <v>25</v>
      </c>
      <c r="M282" s="4">
        <f t="shared" si="89"/>
        <v>0</v>
      </c>
      <c r="N282" s="4">
        <f t="shared" si="90"/>
        <v>0</v>
      </c>
      <c r="O282" s="4">
        <f t="shared" si="91"/>
        <v>0</v>
      </c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  <c r="AA282" s="53"/>
      <c r="AB282" s="53"/>
      <c r="AC282" s="53"/>
      <c r="AD282" s="53"/>
      <c r="AE282" s="53"/>
      <c r="AF282" s="53"/>
      <c r="AG282" s="53"/>
      <c r="AH282" s="53"/>
      <c r="AI282" s="53"/>
      <c r="AJ282" s="53"/>
      <c r="AK282" s="53"/>
      <c r="AL282" s="53"/>
      <c r="AM282" s="53"/>
      <c r="AN282" s="16"/>
      <c r="AO282" s="24" t="s">
        <v>39</v>
      </c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  <c r="BQ282" s="16"/>
      <c r="BR282" s="16"/>
      <c r="BS282" s="16"/>
      <c r="BT282" s="16"/>
      <c r="BU282" s="16"/>
      <c r="BV282" s="16"/>
      <c r="BW282" s="16"/>
      <c r="BX282" s="16"/>
      <c r="BY282" s="17">
        <v>12</v>
      </c>
      <c r="BZ282" s="18">
        <v>44926</v>
      </c>
      <c r="CA282" s="19" t="e">
        <f>IF(+B282&lt;44592,+#REF!+#REF!+N282,0)</f>
        <v>#REF!</v>
      </c>
      <c r="CB282" s="19">
        <f>IF(+B282&gt;44592,+IF(+B282&lt;44620,+#REF!+#REF!+N282,0),0)</f>
        <v>0</v>
      </c>
      <c r="CC282" s="19"/>
      <c r="CD282" s="19"/>
      <c r="CE282" s="19"/>
      <c r="CF282" s="19"/>
      <c r="CG282" s="19"/>
      <c r="CH282" s="19"/>
      <c r="CI282" s="19"/>
      <c r="CJ282" s="19"/>
      <c r="CK282" s="19"/>
      <c r="CL282" s="19"/>
    </row>
    <row r="283" spans="1:90" x14ac:dyDescent="0.25">
      <c r="A283" s="3">
        <f t="shared" si="92"/>
        <v>13</v>
      </c>
      <c r="B283" s="5"/>
      <c r="C283" s="6"/>
      <c r="D283" s="8"/>
      <c r="E283" s="80"/>
      <c r="F283" s="79"/>
      <c r="G283" s="21" t="s">
        <v>28</v>
      </c>
      <c r="H283" s="23"/>
      <c r="I283" s="54">
        <f t="shared" si="87"/>
        <v>0</v>
      </c>
      <c r="J283" s="7"/>
      <c r="K283" s="54">
        <f t="shared" si="88"/>
        <v>0</v>
      </c>
      <c r="L283" s="33">
        <v>25</v>
      </c>
      <c r="M283" s="4">
        <f t="shared" si="89"/>
        <v>0</v>
      </c>
      <c r="N283" s="4">
        <f t="shared" si="90"/>
        <v>0</v>
      </c>
      <c r="O283" s="4">
        <f t="shared" si="91"/>
        <v>0</v>
      </c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  <c r="AA283" s="53"/>
      <c r="AB283" s="53"/>
      <c r="AC283" s="53"/>
      <c r="AD283" s="53"/>
      <c r="AE283" s="53"/>
      <c r="AF283" s="53"/>
      <c r="AG283" s="53"/>
      <c r="AH283" s="53"/>
      <c r="AI283" s="53"/>
      <c r="AJ283" s="53"/>
      <c r="AK283" s="53"/>
      <c r="AL283" s="53"/>
      <c r="AM283" s="53"/>
      <c r="AN283" s="16"/>
      <c r="AO283" s="24" t="s">
        <v>40</v>
      </c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BV283" s="16"/>
      <c r="BW283" s="16"/>
      <c r="BX283" s="16"/>
      <c r="BY283" s="17"/>
      <c r="BZ283" s="20"/>
      <c r="CA283" s="19" t="e">
        <f>IF(+B283&lt;44592,+#REF!+#REF!+N283,0)</f>
        <v>#REF!</v>
      </c>
      <c r="CB283" s="19">
        <f>IF(+B283&gt;44592,+IF(+B283&lt;44620,+#REF!+#REF!+N283,0),0)</f>
        <v>0</v>
      </c>
      <c r="CC283" s="19"/>
      <c r="CD283" s="19"/>
      <c r="CE283" s="19"/>
      <c r="CF283" s="19"/>
      <c r="CG283" s="19"/>
      <c r="CH283" s="19"/>
      <c r="CI283" s="19"/>
      <c r="CJ283" s="19"/>
      <c r="CK283" s="19"/>
      <c r="CL283" s="19"/>
    </row>
    <row r="284" spans="1:90" x14ac:dyDescent="0.25">
      <c r="A284" s="3">
        <f t="shared" si="92"/>
        <v>14</v>
      </c>
      <c r="B284" s="5"/>
      <c r="C284" s="6"/>
      <c r="D284" s="8"/>
      <c r="E284" s="80"/>
      <c r="F284" s="79"/>
      <c r="G284" s="21" t="s">
        <v>28</v>
      </c>
      <c r="H284" s="23"/>
      <c r="I284" s="54">
        <f t="shared" si="87"/>
        <v>0</v>
      </c>
      <c r="J284" s="7"/>
      <c r="K284" s="54">
        <f t="shared" si="88"/>
        <v>0</v>
      </c>
      <c r="L284" s="33">
        <v>25</v>
      </c>
      <c r="M284" s="4">
        <f t="shared" si="89"/>
        <v>0</v>
      </c>
      <c r="N284" s="4">
        <f t="shared" si="90"/>
        <v>0</v>
      </c>
      <c r="O284" s="4">
        <f t="shared" si="91"/>
        <v>0</v>
      </c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  <c r="AA284" s="53"/>
      <c r="AB284" s="53"/>
      <c r="AC284" s="53"/>
      <c r="AD284" s="53"/>
      <c r="AE284" s="53"/>
      <c r="AF284" s="53"/>
      <c r="AG284" s="53"/>
      <c r="AH284" s="53"/>
      <c r="AI284" s="53"/>
      <c r="AJ284" s="53"/>
      <c r="AK284" s="53"/>
      <c r="AL284" s="53"/>
      <c r="AM284" s="53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  <c r="BO284" s="16"/>
      <c r="BP284" s="16"/>
      <c r="BQ284" s="16"/>
      <c r="BR284" s="16"/>
      <c r="BS284" s="16"/>
      <c r="BT284" s="16"/>
      <c r="BU284" s="16"/>
      <c r="BV284" s="16"/>
      <c r="BW284" s="16"/>
      <c r="BX284" s="16"/>
      <c r="BY284" s="17"/>
      <c r="BZ284" s="20"/>
      <c r="CA284" s="19" t="e">
        <f>IF(+B284&lt;44592,+#REF!+#REF!+N284,0)</f>
        <v>#REF!</v>
      </c>
      <c r="CB284" s="19">
        <f>IF(+B284&gt;44592,+IF(+B284&lt;44620,+#REF!+#REF!+N284,0),0)</f>
        <v>0</v>
      </c>
      <c r="CC284" s="19"/>
      <c r="CD284" s="19"/>
      <c r="CE284" s="19"/>
      <c r="CF284" s="19"/>
      <c r="CG284" s="19"/>
      <c r="CH284" s="19"/>
      <c r="CI284" s="19"/>
      <c r="CJ284" s="19"/>
      <c r="CK284" s="19"/>
      <c r="CL284" s="19"/>
    </row>
    <row r="285" spans="1:90" x14ac:dyDescent="0.25">
      <c r="A285" s="3">
        <f t="shared" si="92"/>
        <v>15</v>
      </c>
      <c r="B285" s="5"/>
      <c r="C285" s="6"/>
      <c r="D285" s="8"/>
      <c r="E285" s="80"/>
      <c r="F285" s="79"/>
      <c r="G285" s="21" t="s">
        <v>28</v>
      </c>
      <c r="H285" s="23"/>
      <c r="I285" s="54">
        <f t="shared" si="87"/>
        <v>0</v>
      </c>
      <c r="J285" s="7"/>
      <c r="K285" s="54">
        <f t="shared" si="88"/>
        <v>0</v>
      </c>
      <c r="L285" s="33">
        <v>25</v>
      </c>
      <c r="M285" s="4">
        <f t="shared" si="89"/>
        <v>0</v>
      </c>
      <c r="N285" s="4">
        <f t="shared" si="90"/>
        <v>0</v>
      </c>
      <c r="O285" s="4">
        <f t="shared" si="91"/>
        <v>0</v>
      </c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  <c r="AA285" s="53"/>
      <c r="AB285" s="53"/>
      <c r="AC285" s="53"/>
      <c r="AD285" s="53"/>
      <c r="AE285" s="53"/>
      <c r="AF285" s="53"/>
      <c r="AG285" s="53"/>
      <c r="AH285" s="53"/>
      <c r="AI285" s="53"/>
      <c r="AJ285" s="53"/>
      <c r="AK285" s="53"/>
      <c r="AL285" s="53"/>
      <c r="AM285" s="53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BU285" s="16"/>
      <c r="BV285" s="16"/>
      <c r="BW285" s="16"/>
      <c r="BX285" s="16"/>
      <c r="BY285" s="17"/>
      <c r="BZ285" s="20"/>
      <c r="CA285" s="19" t="e">
        <f>IF(+B285&lt;44592,+#REF!+#REF!+N285,0)</f>
        <v>#REF!</v>
      </c>
      <c r="CB285" s="19">
        <f>IF(+B285&gt;44592,+IF(+B285&lt;44620,+#REF!+#REF!+N285,0),0)</f>
        <v>0</v>
      </c>
      <c r="CC285" s="19"/>
      <c r="CD285" s="19"/>
      <c r="CE285" s="19"/>
      <c r="CF285" s="19"/>
      <c r="CG285" s="19"/>
      <c r="CH285" s="19"/>
      <c r="CI285" s="19"/>
      <c r="CJ285" s="19"/>
      <c r="CK285" s="19"/>
      <c r="CL285" s="19"/>
    </row>
    <row r="286" spans="1:90" x14ac:dyDescent="0.25">
      <c r="A286" s="3">
        <f t="shared" si="92"/>
        <v>16</v>
      </c>
      <c r="B286" s="5"/>
      <c r="C286" s="6"/>
      <c r="D286" s="8"/>
      <c r="E286" s="80"/>
      <c r="F286" s="79"/>
      <c r="G286" s="21" t="s">
        <v>28</v>
      </c>
      <c r="H286" s="23"/>
      <c r="I286" s="54">
        <f t="shared" si="87"/>
        <v>0</v>
      </c>
      <c r="J286" s="7"/>
      <c r="K286" s="54">
        <f t="shared" si="88"/>
        <v>0</v>
      </c>
      <c r="L286" s="33">
        <v>25</v>
      </c>
      <c r="M286" s="4">
        <f t="shared" si="89"/>
        <v>0</v>
      </c>
      <c r="N286" s="4">
        <f t="shared" si="90"/>
        <v>0</v>
      </c>
      <c r="O286" s="4">
        <f t="shared" si="91"/>
        <v>0</v>
      </c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  <c r="AA286" s="53"/>
      <c r="AB286" s="53"/>
      <c r="AC286" s="53"/>
      <c r="AD286" s="53"/>
      <c r="AE286" s="53"/>
      <c r="AF286" s="53"/>
      <c r="AG286" s="53"/>
      <c r="AH286" s="53"/>
      <c r="AI286" s="53"/>
      <c r="AJ286" s="53"/>
      <c r="AK286" s="53"/>
      <c r="AL286" s="53"/>
      <c r="AM286" s="53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  <c r="BO286" s="16"/>
      <c r="BP286" s="16"/>
      <c r="BQ286" s="16"/>
      <c r="BR286" s="16"/>
      <c r="BS286" s="16"/>
      <c r="BT286" s="16"/>
      <c r="BU286" s="16"/>
      <c r="BV286" s="16"/>
      <c r="BW286" s="16"/>
      <c r="BX286" s="16"/>
      <c r="BY286" s="17"/>
      <c r="BZ286" s="20"/>
      <c r="CA286" s="19" t="e">
        <f>IF(+B286&lt;44592,+#REF!+#REF!+N286,0)</f>
        <v>#REF!</v>
      </c>
      <c r="CB286" s="19">
        <f>IF(+B286&gt;44592,+IF(+B286&lt;44620,+#REF!+#REF!+N286,0),0)</f>
        <v>0</v>
      </c>
      <c r="CC286" s="19"/>
      <c r="CD286" s="19"/>
      <c r="CE286" s="19"/>
      <c r="CF286" s="19"/>
      <c r="CG286" s="19"/>
      <c r="CH286" s="19"/>
      <c r="CI286" s="19"/>
      <c r="CJ286" s="19"/>
      <c r="CK286" s="19"/>
      <c r="CL286" s="19"/>
    </row>
    <row r="287" spans="1:90" x14ac:dyDescent="0.25">
      <c r="A287" s="3">
        <f t="shared" si="92"/>
        <v>17</v>
      </c>
      <c r="B287" s="5"/>
      <c r="C287" s="6"/>
      <c r="D287" s="8"/>
      <c r="E287" s="80"/>
      <c r="F287" s="79"/>
      <c r="G287" s="21" t="s">
        <v>28</v>
      </c>
      <c r="H287" s="23"/>
      <c r="I287" s="54">
        <f t="shared" si="87"/>
        <v>0</v>
      </c>
      <c r="J287" s="7"/>
      <c r="K287" s="54">
        <f t="shared" si="88"/>
        <v>0</v>
      </c>
      <c r="L287" s="33">
        <v>25</v>
      </c>
      <c r="M287" s="4">
        <f t="shared" si="89"/>
        <v>0</v>
      </c>
      <c r="N287" s="4">
        <f t="shared" si="90"/>
        <v>0</v>
      </c>
      <c r="O287" s="4">
        <f t="shared" si="91"/>
        <v>0</v>
      </c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  <c r="AA287" s="53"/>
      <c r="AB287" s="53"/>
      <c r="AC287" s="53"/>
      <c r="AD287" s="53"/>
      <c r="AE287" s="53"/>
      <c r="AF287" s="53"/>
      <c r="AG287" s="53"/>
      <c r="AH287" s="53"/>
      <c r="AI287" s="53"/>
      <c r="AJ287" s="53"/>
      <c r="AK287" s="53"/>
      <c r="AL287" s="53"/>
      <c r="AM287" s="53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  <c r="BQ287" s="16"/>
      <c r="BR287" s="16"/>
      <c r="BS287" s="16"/>
      <c r="BT287" s="16"/>
      <c r="BU287" s="16"/>
      <c r="BV287" s="16"/>
      <c r="BW287" s="16"/>
      <c r="BX287" s="16"/>
      <c r="BY287" s="17"/>
      <c r="BZ287" s="20"/>
      <c r="CA287" s="19" t="e">
        <f>IF(+B287&lt;44592,+#REF!+#REF!+N287,0)</f>
        <v>#REF!</v>
      </c>
      <c r="CB287" s="19">
        <f>IF(+B287&gt;44592,+IF(+B287&lt;44620,+#REF!+#REF!+N287,0),0)</f>
        <v>0</v>
      </c>
      <c r="CC287" s="19"/>
      <c r="CD287" s="19"/>
      <c r="CE287" s="19"/>
      <c r="CF287" s="19"/>
      <c r="CG287" s="19"/>
      <c r="CH287" s="19"/>
      <c r="CI287" s="19"/>
      <c r="CJ287" s="19"/>
      <c r="CK287" s="19"/>
      <c r="CL287" s="19"/>
    </row>
    <row r="288" spans="1:90" x14ac:dyDescent="0.25">
      <c r="A288" s="3">
        <f t="shared" si="92"/>
        <v>18</v>
      </c>
      <c r="B288" s="5"/>
      <c r="C288" s="6"/>
      <c r="D288" s="8"/>
      <c r="E288" s="80"/>
      <c r="F288" s="79"/>
      <c r="G288" s="21" t="s">
        <v>28</v>
      </c>
      <c r="H288" s="23"/>
      <c r="I288" s="54">
        <f t="shared" si="87"/>
        <v>0</v>
      </c>
      <c r="J288" s="7"/>
      <c r="K288" s="54">
        <f t="shared" si="88"/>
        <v>0</v>
      </c>
      <c r="L288" s="33">
        <v>25</v>
      </c>
      <c r="M288" s="4">
        <f t="shared" si="89"/>
        <v>0</v>
      </c>
      <c r="N288" s="4">
        <f t="shared" si="90"/>
        <v>0</v>
      </c>
      <c r="O288" s="4">
        <f t="shared" si="91"/>
        <v>0</v>
      </c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  <c r="AA288" s="53"/>
      <c r="AB288" s="53"/>
      <c r="AC288" s="53"/>
      <c r="AD288" s="53"/>
      <c r="AE288" s="53"/>
      <c r="AF288" s="53"/>
      <c r="AG288" s="53"/>
      <c r="AH288" s="53"/>
      <c r="AI288" s="53"/>
      <c r="AJ288" s="53"/>
      <c r="AK288" s="53"/>
      <c r="AL288" s="53"/>
      <c r="AM288" s="53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  <c r="BQ288" s="16"/>
      <c r="BR288" s="16"/>
      <c r="BS288" s="16"/>
      <c r="BT288" s="16"/>
      <c r="BU288" s="16"/>
      <c r="BV288" s="16"/>
      <c r="BW288" s="16"/>
      <c r="BX288" s="16"/>
      <c r="BY288" s="17"/>
      <c r="BZ288" s="20"/>
      <c r="CA288" s="19" t="e">
        <f>IF(+B288&lt;44592,+#REF!+#REF!+N288,0)</f>
        <v>#REF!</v>
      </c>
      <c r="CB288" s="19">
        <f>IF(+B288&gt;44592,+IF(+B288&lt;44620,+#REF!+#REF!+N288,0),0)</f>
        <v>0</v>
      </c>
      <c r="CC288" s="19"/>
      <c r="CD288" s="19"/>
      <c r="CE288" s="19"/>
      <c r="CF288" s="19"/>
      <c r="CG288" s="19"/>
      <c r="CH288" s="19"/>
      <c r="CI288" s="19"/>
      <c r="CJ288" s="19"/>
      <c r="CK288" s="19"/>
      <c r="CL288" s="19"/>
    </row>
    <row r="289" spans="1:92" x14ac:dyDescent="0.25">
      <c r="A289" s="3">
        <f t="shared" si="92"/>
        <v>19</v>
      </c>
      <c r="B289" s="5"/>
      <c r="C289" s="6"/>
      <c r="D289" s="8"/>
      <c r="E289" s="80"/>
      <c r="F289" s="79"/>
      <c r="G289" s="21" t="s">
        <v>28</v>
      </c>
      <c r="H289" s="23"/>
      <c r="I289" s="54">
        <f t="shared" si="87"/>
        <v>0</v>
      </c>
      <c r="J289" s="7"/>
      <c r="K289" s="54">
        <f t="shared" si="88"/>
        <v>0</v>
      </c>
      <c r="L289" s="33">
        <v>25</v>
      </c>
      <c r="M289" s="4">
        <f t="shared" si="89"/>
        <v>0</v>
      </c>
      <c r="N289" s="4">
        <f t="shared" si="90"/>
        <v>0</v>
      </c>
      <c r="O289" s="4">
        <f t="shared" si="91"/>
        <v>0</v>
      </c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  <c r="AA289" s="53"/>
      <c r="AB289" s="53"/>
      <c r="AC289" s="53"/>
      <c r="AD289" s="53"/>
      <c r="AE289" s="53"/>
      <c r="AF289" s="53"/>
      <c r="AG289" s="53"/>
      <c r="AH289" s="53"/>
      <c r="AI289" s="53"/>
      <c r="AJ289" s="53"/>
      <c r="AK289" s="53"/>
      <c r="AL289" s="53"/>
      <c r="AM289" s="53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6"/>
      <c r="BV289" s="16"/>
      <c r="BW289" s="16"/>
      <c r="BX289" s="16"/>
      <c r="BY289" s="17"/>
      <c r="BZ289" s="20"/>
      <c r="CA289" s="19" t="e">
        <f>IF(+B289&lt;44592,+#REF!+#REF!+N289,0)</f>
        <v>#REF!</v>
      </c>
      <c r="CB289" s="19">
        <f>IF(+B289&gt;44592,+IF(+B289&lt;44620,+#REF!+#REF!+N289,0),0)</f>
        <v>0</v>
      </c>
      <c r="CC289" s="19"/>
      <c r="CD289" s="19"/>
      <c r="CE289" s="19"/>
      <c r="CF289" s="19"/>
      <c r="CG289" s="19"/>
      <c r="CH289" s="19"/>
      <c r="CI289" s="19"/>
      <c r="CJ289" s="19"/>
      <c r="CK289" s="19"/>
      <c r="CL289" s="19"/>
    </row>
    <row r="290" spans="1:92" x14ac:dyDescent="0.25">
      <c r="A290" s="3">
        <f t="shared" si="92"/>
        <v>20</v>
      </c>
      <c r="B290" s="5"/>
      <c r="C290" s="6"/>
      <c r="D290" s="8"/>
      <c r="E290" s="80"/>
      <c r="F290" s="79"/>
      <c r="G290" s="21" t="s">
        <v>28</v>
      </c>
      <c r="H290" s="23"/>
      <c r="I290" s="54">
        <f t="shared" si="87"/>
        <v>0</v>
      </c>
      <c r="J290" s="7"/>
      <c r="K290" s="54">
        <f t="shared" si="88"/>
        <v>0</v>
      </c>
      <c r="L290" s="33">
        <v>25</v>
      </c>
      <c r="M290" s="4">
        <f t="shared" si="89"/>
        <v>0</v>
      </c>
      <c r="N290" s="4">
        <f t="shared" si="90"/>
        <v>0</v>
      </c>
      <c r="O290" s="4">
        <f t="shared" si="91"/>
        <v>0</v>
      </c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  <c r="AA290" s="53"/>
      <c r="AB290" s="53"/>
      <c r="AC290" s="53"/>
      <c r="AD290" s="53"/>
      <c r="AE290" s="53"/>
      <c r="AF290" s="53"/>
      <c r="AG290" s="53"/>
      <c r="AH290" s="53"/>
      <c r="AI290" s="53"/>
      <c r="AJ290" s="53"/>
      <c r="AK290" s="53"/>
      <c r="AL290" s="53"/>
      <c r="AM290" s="53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  <c r="BQ290" s="16"/>
      <c r="BR290" s="16"/>
      <c r="BS290" s="16"/>
      <c r="BT290" s="16"/>
      <c r="BU290" s="16"/>
      <c r="BV290" s="16"/>
      <c r="BW290" s="16"/>
      <c r="BX290" s="16"/>
      <c r="BY290" s="17"/>
      <c r="BZ290" s="20"/>
      <c r="CA290" s="19" t="e">
        <f>IF(+B290&lt;44592,+#REF!+#REF!+N290,0)</f>
        <v>#REF!</v>
      </c>
      <c r="CB290" s="19">
        <f>IF(+B290&gt;44592,+IF(+B290&lt;44620,+#REF!+#REF!+N290,0),0)</f>
        <v>0</v>
      </c>
      <c r="CC290" s="19"/>
      <c r="CD290" s="19"/>
      <c r="CE290" s="19"/>
      <c r="CF290" s="19"/>
      <c r="CG290" s="19"/>
      <c r="CH290" s="19"/>
      <c r="CI290" s="19"/>
      <c r="CJ290" s="19"/>
      <c r="CK290" s="19"/>
      <c r="CL290" s="19"/>
    </row>
    <row r="291" spans="1:92" x14ac:dyDescent="0.25">
      <c r="A291" s="3">
        <f t="shared" si="92"/>
        <v>21</v>
      </c>
      <c r="B291" s="5"/>
      <c r="C291" s="6"/>
      <c r="D291" s="8"/>
      <c r="E291" s="80"/>
      <c r="F291" s="79"/>
      <c r="G291" s="21" t="s">
        <v>28</v>
      </c>
      <c r="H291" s="23"/>
      <c r="I291" s="54">
        <f t="shared" si="87"/>
        <v>0</v>
      </c>
      <c r="J291" s="7"/>
      <c r="K291" s="54">
        <f t="shared" si="88"/>
        <v>0</v>
      </c>
      <c r="L291" s="33">
        <v>25</v>
      </c>
      <c r="M291" s="4">
        <f t="shared" si="89"/>
        <v>0</v>
      </c>
      <c r="N291" s="4">
        <f t="shared" si="90"/>
        <v>0</v>
      </c>
      <c r="O291" s="4">
        <f t="shared" si="91"/>
        <v>0</v>
      </c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  <c r="AA291" s="53"/>
      <c r="AB291" s="53"/>
      <c r="AC291" s="53"/>
      <c r="AD291" s="53"/>
      <c r="AE291" s="53"/>
      <c r="AF291" s="53"/>
      <c r="AG291" s="53"/>
      <c r="AH291" s="53"/>
      <c r="AI291" s="53"/>
      <c r="AJ291" s="53"/>
      <c r="AK291" s="53"/>
      <c r="AL291" s="53"/>
      <c r="AM291" s="53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  <c r="BQ291" s="16"/>
      <c r="BR291" s="16"/>
      <c r="BS291" s="16"/>
      <c r="BT291" s="16"/>
      <c r="BU291" s="16"/>
      <c r="BV291" s="16"/>
      <c r="BW291" s="16"/>
      <c r="BX291" s="16"/>
      <c r="BY291" s="17"/>
      <c r="BZ291" s="17"/>
      <c r="CA291" s="19" t="e">
        <f>IF(+B291&lt;44592,+#REF!+#REF!+N291,0)</f>
        <v>#REF!</v>
      </c>
      <c r="CB291" s="19">
        <f>IF(+B291&gt;44592,+IF(+B291&lt;44620,+#REF!+#REF!+N291,0),0)</f>
        <v>0</v>
      </c>
      <c r="CC291" s="19"/>
      <c r="CD291" s="19"/>
      <c r="CE291" s="19"/>
      <c r="CF291" s="19"/>
      <c r="CG291" s="19"/>
      <c r="CH291" s="19"/>
      <c r="CI291" s="19"/>
      <c r="CJ291" s="19"/>
      <c r="CK291" s="19"/>
      <c r="CL291" s="19"/>
    </row>
    <row r="292" spans="1:92" x14ac:dyDescent="0.25">
      <c r="A292" s="3">
        <f t="shared" si="92"/>
        <v>22</v>
      </c>
      <c r="B292" s="5"/>
      <c r="C292" s="6"/>
      <c r="D292" s="8"/>
      <c r="E292" s="80"/>
      <c r="F292" s="79"/>
      <c r="G292" s="21" t="s">
        <v>28</v>
      </c>
      <c r="H292" s="23"/>
      <c r="I292" s="54">
        <f t="shared" si="87"/>
        <v>0</v>
      </c>
      <c r="J292" s="7"/>
      <c r="K292" s="54">
        <f t="shared" si="88"/>
        <v>0</v>
      </c>
      <c r="L292" s="33">
        <v>25</v>
      </c>
      <c r="M292" s="4">
        <f t="shared" si="89"/>
        <v>0</v>
      </c>
      <c r="N292" s="4">
        <f t="shared" si="90"/>
        <v>0</v>
      </c>
      <c r="O292" s="4">
        <f t="shared" si="91"/>
        <v>0</v>
      </c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  <c r="AA292" s="53"/>
      <c r="AB292" s="53"/>
      <c r="AC292" s="53"/>
      <c r="AD292" s="53"/>
      <c r="AE292" s="53"/>
      <c r="AF292" s="53"/>
      <c r="AG292" s="53"/>
      <c r="AH292" s="53"/>
      <c r="AI292" s="53"/>
      <c r="AJ292" s="53"/>
      <c r="AK292" s="53"/>
      <c r="AL292" s="53"/>
      <c r="AM292" s="53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BU292" s="16"/>
      <c r="BV292" s="16"/>
      <c r="BW292" s="16"/>
      <c r="BX292" s="16"/>
      <c r="BY292" s="17"/>
      <c r="BZ292" s="17"/>
      <c r="CA292" s="19" t="e">
        <f>IF(+B292&lt;44592,+#REF!+#REF!+N292,0)</f>
        <v>#REF!</v>
      </c>
      <c r="CB292" s="19">
        <f>IF(+B292&gt;44592,+IF(+B292&lt;44620,+#REF!+#REF!+N292,0),0)</f>
        <v>0</v>
      </c>
      <c r="CC292" s="19"/>
      <c r="CD292" s="19"/>
      <c r="CE292" s="19"/>
      <c r="CF292" s="19"/>
      <c r="CG292" s="19"/>
      <c r="CH292" s="19"/>
      <c r="CI292" s="19"/>
      <c r="CJ292" s="19"/>
      <c r="CK292" s="19"/>
      <c r="CL292" s="19"/>
    </row>
    <row r="293" spans="1:92" x14ac:dyDescent="0.25">
      <c r="A293" s="3">
        <f t="shared" si="92"/>
        <v>23</v>
      </c>
      <c r="B293" s="5"/>
      <c r="C293" s="6"/>
      <c r="D293" s="8"/>
      <c r="E293" s="80"/>
      <c r="F293" s="79"/>
      <c r="G293" s="21" t="s">
        <v>28</v>
      </c>
      <c r="H293" s="23"/>
      <c r="I293" s="54">
        <f t="shared" si="87"/>
        <v>0</v>
      </c>
      <c r="J293" s="7"/>
      <c r="K293" s="54">
        <f t="shared" si="88"/>
        <v>0</v>
      </c>
      <c r="L293" s="33">
        <v>25</v>
      </c>
      <c r="M293" s="4">
        <f t="shared" si="89"/>
        <v>0</v>
      </c>
      <c r="N293" s="4">
        <f t="shared" si="90"/>
        <v>0</v>
      </c>
      <c r="O293" s="4">
        <f t="shared" si="91"/>
        <v>0</v>
      </c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  <c r="AA293" s="53"/>
      <c r="AB293" s="53"/>
      <c r="AC293" s="53"/>
      <c r="AD293" s="53"/>
      <c r="AE293" s="53"/>
      <c r="AF293" s="53"/>
      <c r="AG293" s="53"/>
      <c r="AH293" s="53"/>
      <c r="AI293" s="53"/>
      <c r="AJ293" s="53"/>
      <c r="AK293" s="53"/>
      <c r="AL293" s="53"/>
      <c r="AM293" s="53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  <c r="BQ293" s="16"/>
      <c r="BR293" s="16"/>
      <c r="BS293" s="16"/>
      <c r="BT293" s="16"/>
      <c r="BU293" s="16"/>
      <c r="BV293" s="16"/>
      <c r="BW293" s="16"/>
      <c r="BX293" s="16"/>
      <c r="BY293" s="17"/>
      <c r="BZ293" s="17"/>
      <c r="CA293" s="19" t="e">
        <f>IF(+B293&lt;44592,+#REF!+#REF!+N293,0)</f>
        <v>#REF!</v>
      </c>
      <c r="CB293" s="19">
        <f>IF(+B293&gt;44592,+IF(+B293&lt;44620,+#REF!+#REF!+N293,0),0)</f>
        <v>0</v>
      </c>
      <c r="CC293" s="19"/>
      <c r="CD293" s="19"/>
      <c r="CE293" s="19"/>
      <c r="CF293" s="19"/>
      <c r="CG293" s="19"/>
      <c r="CH293" s="19"/>
      <c r="CI293" s="19"/>
      <c r="CJ293" s="19"/>
      <c r="CK293" s="19"/>
      <c r="CL293" s="19"/>
    </row>
    <row r="294" spans="1:92" x14ac:dyDescent="0.25">
      <c r="A294" s="3">
        <f t="shared" si="92"/>
        <v>24</v>
      </c>
      <c r="B294" s="5"/>
      <c r="C294" s="6"/>
      <c r="D294" s="8"/>
      <c r="E294" s="80"/>
      <c r="F294" s="79"/>
      <c r="G294" s="21" t="s">
        <v>28</v>
      </c>
      <c r="H294" s="23"/>
      <c r="I294" s="54">
        <f t="shared" si="87"/>
        <v>0</v>
      </c>
      <c r="J294" s="7"/>
      <c r="K294" s="54">
        <f t="shared" si="88"/>
        <v>0</v>
      </c>
      <c r="L294" s="33">
        <v>25</v>
      </c>
      <c r="M294" s="4">
        <f t="shared" si="89"/>
        <v>0</v>
      </c>
      <c r="N294" s="4">
        <f t="shared" si="90"/>
        <v>0</v>
      </c>
      <c r="O294" s="4">
        <f t="shared" si="91"/>
        <v>0</v>
      </c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  <c r="AA294" s="53"/>
      <c r="AB294" s="53"/>
      <c r="AC294" s="53"/>
      <c r="AD294" s="53"/>
      <c r="AE294" s="53"/>
      <c r="AF294" s="53"/>
      <c r="AG294" s="53"/>
      <c r="AH294" s="53"/>
      <c r="AI294" s="53"/>
      <c r="AJ294" s="53"/>
      <c r="AK294" s="53"/>
      <c r="AL294" s="53"/>
      <c r="AM294" s="53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  <c r="BO294" s="16"/>
      <c r="BP294" s="16"/>
      <c r="BQ294" s="16"/>
      <c r="BR294" s="16"/>
      <c r="BS294" s="16"/>
      <c r="BT294" s="16"/>
      <c r="BU294" s="16"/>
      <c r="BV294" s="16"/>
      <c r="BW294" s="16"/>
      <c r="BX294" s="16"/>
      <c r="BY294" s="17"/>
      <c r="BZ294" s="17"/>
      <c r="CA294" s="19" t="e">
        <f>IF(+B294&lt;44592,+#REF!+#REF!+N294,0)</f>
        <v>#REF!</v>
      </c>
      <c r="CB294" s="19">
        <f>IF(+B294&gt;44592,+IF(+B294&lt;44620,+#REF!+#REF!+N294,0),0)</f>
        <v>0</v>
      </c>
      <c r="CC294" s="19"/>
      <c r="CD294" s="19"/>
      <c r="CE294" s="19"/>
      <c r="CF294" s="19"/>
      <c r="CG294" s="19"/>
      <c r="CH294" s="19"/>
      <c r="CI294" s="19"/>
      <c r="CJ294" s="19"/>
      <c r="CK294" s="19"/>
      <c r="CL294" s="19"/>
    </row>
    <row r="295" spans="1:92" x14ac:dyDescent="0.25">
      <c r="A295" s="3">
        <f t="shared" si="92"/>
        <v>25</v>
      </c>
      <c r="B295" s="5"/>
      <c r="C295" s="6"/>
      <c r="D295" s="8"/>
      <c r="E295" s="80"/>
      <c r="F295" s="79"/>
      <c r="G295" s="21" t="s">
        <v>28</v>
      </c>
      <c r="H295" s="23"/>
      <c r="I295" s="54">
        <f t="shared" si="87"/>
        <v>0</v>
      </c>
      <c r="J295" s="7"/>
      <c r="K295" s="54">
        <f t="shared" si="88"/>
        <v>0</v>
      </c>
      <c r="L295" s="33">
        <v>25</v>
      </c>
      <c r="M295" s="4">
        <f t="shared" si="89"/>
        <v>0</v>
      </c>
      <c r="N295" s="4">
        <f t="shared" si="90"/>
        <v>0</v>
      </c>
      <c r="O295" s="4">
        <f t="shared" si="91"/>
        <v>0</v>
      </c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  <c r="AA295" s="53"/>
      <c r="AB295" s="53"/>
      <c r="AC295" s="53"/>
      <c r="AD295" s="53"/>
      <c r="AE295" s="53"/>
      <c r="AF295" s="53"/>
      <c r="AG295" s="53"/>
      <c r="AH295" s="53"/>
      <c r="AI295" s="53"/>
      <c r="AJ295" s="53"/>
      <c r="AK295" s="53"/>
      <c r="AL295" s="53"/>
      <c r="AM295" s="53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  <c r="BQ295" s="16"/>
      <c r="BR295" s="16"/>
      <c r="BS295" s="16"/>
      <c r="BT295" s="16"/>
      <c r="BU295" s="16"/>
      <c r="BV295" s="16"/>
      <c r="BW295" s="16"/>
      <c r="BX295" s="16"/>
      <c r="BY295" s="17"/>
      <c r="BZ295" s="17"/>
      <c r="CA295" s="17"/>
      <c r="CB295" s="17"/>
      <c r="CC295" s="17"/>
      <c r="CD295" s="17"/>
      <c r="CE295" s="17"/>
    </row>
    <row r="296" spans="1:92" ht="4.5" customHeight="1" x14ac:dyDescent="0.25">
      <c r="A296" s="89"/>
      <c r="B296" s="90"/>
      <c r="C296" s="90"/>
      <c r="D296" s="90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1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  <c r="AA296" s="53"/>
      <c r="AB296" s="53"/>
      <c r="AC296" s="53"/>
      <c r="AD296" s="53"/>
      <c r="AE296" s="53"/>
      <c r="AF296" s="53"/>
      <c r="AG296" s="53"/>
      <c r="AH296" s="53"/>
      <c r="AI296" s="53"/>
      <c r="AJ296" s="53"/>
      <c r="AK296" s="53"/>
      <c r="AL296" s="53"/>
      <c r="AM296" s="53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BV296" s="16"/>
      <c r="BW296" s="16"/>
      <c r="BX296" s="16"/>
      <c r="BY296" s="17"/>
      <c r="BZ296" s="17"/>
      <c r="CA296" s="17"/>
      <c r="CB296" s="17"/>
      <c r="CC296" s="17"/>
      <c r="CD296" s="17"/>
      <c r="CE296" s="17"/>
    </row>
    <row r="297" spans="1:92" s="88" customFormat="1" x14ac:dyDescent="0.25">
      <c r="A297" s="3" t="s">
        <v>102</v>
      </c>
      <c r="B297" s="3" t="s">
        <v>102</v>
      </c>
      <c r="C297" s="3" t="s">
        <v>102</v>
      </c>
      <c r="D297" s="3" t="s">
        <v>102</v>
      </c>
      <c r="E297" s="3" t="s">
        <v>102</v>
      </c>
      <c r="F297" s="3" t="s">
        <v>102</v>
      </c>
      <c r="G297" s="3" t="s">
        <v>102</v>
      </c>
      <c r="H297" s="3" t="s">
        <v>102</v>
      </c>
      <c r="I297" s="4">
        <f>SUM(I271:I295)</f>
        <v>0</v>
      </c>
      <c r="J297" s="4">
        <f t="shared" ref="J297" si="93">SUM(J271:J295)</f>
        <v>0</v>
      </c>
      <c r="K297" s="4">
        <f t="shared" ref="K297" si="94">SUM(K271:K295)</f>
        <v>0</v>
      </c>
      <c r="L297" s="3" t="s">
        <v>102</v>
      </c>
      <c r="M297" s="4">
        <f t="shared" ref="M297" si="95">SUM(M271:M295)</f>
        <v>0</v>
      </c>
      <c r="N297" s="4">
        <f t="shared" ref="N297" si="96">SUM(N271:N295)</f>
        <v>0</v>
      </c>
      <c r="O297" s="4">
        <f t="shared" ref="O297" si="97">SUM(O271:O295)</f>
        <v>0</v>
      </c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84"/>
      <c r="AM297" s="84"/>
      <c r="AN297" s="85"/>
      <c r="AO297" s="85"/>
      <c r="AP297" s="85"/>
      <c r="AQ297" s="85"/>
      <c r="AR297" s="85"/>
      <c r="AS297" s="85"/>
      <c r="AT297" s="85"/>
      <c r="AU297" s="85"/>
      <c r="AV297" s="85"/>
      <c r="AW297" s="85"/>
      <c r="AX297" s="85"/>
      <c r="AY297" s="85"/>
      <c r="AZ297" s="85"/>
      <c r="BA297" s="85"/>
      <c r="BB297" s="85"/>
      <c r="BC297" s="85"/>
      <c r="BD297" s="85"/>
      <c r="BE297" s="85"/>
      <c r="BF297" s="85"/>
      <c r="BG297" s="85"/>
      <c r="BH297" s="85"/>
      <c r="BI297" s="85"/>
      <c r="BJ297" s="85"/>
      <c r="BK297" s="85"/>
      <c r="BL297" s="85"/>
      <c r="BM297" s="85"/>
      <c r="BN297" s="85"/>
      <c r="BO297" s="85"/>
      <c r="BP297" s="85"/>
      <c r="BQ297" s="85"/>
      <c r="BR297" s="85"/>
      <c r="BS297" s="85"/>
      <c r="BT297" s="85"/>
      <c r="BU297" s="85"/>
      <c r="BV297" s="85"/>
      <c r="BW297" s="85"/>
      <c r="BX297" s="85"/>
      <c r="BY297" s="86"/>
      <c r="BZ297" s="86"/>
      <c r="CA297" s="86"/>
      <c r="CB297" s="86"/>
      <c r="CC297" s="86"/>
      <c r="CD297" s="86"/>
      <c r="CE297" s="86"/>
      <c r="CF297" s="87"/>
      <c r="CG297" s="87"/>
      <c r="CH297" s="87"/>
      <c r="CI297" s="87"/>
      <c r="CJ297" s="87"/>
      <c r="CK297" s="87"/>
      <c r="CL297" s="87"/>
      <c r="CM297" s="87"/>
      <c r="CN297" s="87"/>
    </row>
    <row r="298" spans="1:92" x14ac:dyDescent="0.25">
      <c r="A298" s="1" t="s">
        <v>7</v>
      </c>
      <c r="C298" s="28" t="str">
        <f>+C265</f>
        <v>TVRTKA XY D.O.O.</v>
      </c>
      <c r="D298" s="92"/>
      <c r="E298" s="92"/>
      <c r="F298" s="92"/>
      <c r="G298" s="92"/>
      <c r="H298" s="93"/>
      <c r="I298" s="93"/>
      <c r="J298" s="93"/>
      <c r="K298" s="27"/>
      <c r="L298" s="32"/>
    </row>
    <row r="299" spans="1:92" x14ac:dyDescent="0.25">
      <c r="A299" s="1" t="s">
        <v>9</v>
      </c>
      <c r="C299" s="30" t="str">
        <f>+C266</f>
        <v>91184883380</v>
      </c>
      <c r="D299" s="94"/>
      <c r="E299" s="95"/>
      <c r="F299" s="95"/>
      <c r="G299" s="28" t="str">
        <f>+G266</f>
        <v>KARLOVAC, VINIČKI PUT 20</v>
      </c>
      <c r="H299" s="92"/>
      <c r="I299" s="92"/>
      <c r="J299" s="92"/>
      <c r="K299" s="27"/>
      <c r="L299" s="32"/>
    </row>
    <row r="301" spans="1:92" ht="18.75" x14ac:dyDescent="0.25">
      <c r="A301" s="47" t="s">
        <v>99</v>
      </c>
      <c r="B301" s="47"/>
      <c r="C301" s="47"/>
      <c r="D301" s="47"/>
      <c r="E301" s="47"/>
      <c r="F301" s="47"/>
      <c r="G301" s="47"/>
      <c r="H301" s="47"/>
      <c r="I301" s="47"/>
      <c r="J301" s="47"/>
      <c r="K301" s="48" t="s">
        <v>100</v>
      </c>
      <c r="L301" s="51">
        <v>44835</v>
      </c>
      <c r="M301" s="49" t="s">
        <v>101</v>
      </c>
      <c r="N301" s="51">
        <v>44865</v>
      </c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0"/>
      <c r="AC301" s="50"/>
      <c r="AD301" s="50"/>
      <c r="AE301" s="50"/>
      <c r="AF301" s="50"/>
      <c r="AG301" s="50"/>
      <c r="AH301" s="50"/>
      <c r="AI301" s="50"/>
      <c r="AJ301" s="50"/>
      <c r="AK301" s="50"/>
      <c r="AL301" s="50"/>
      <c r="AM301" s="50"/>
    </row>
    <row r="302" spans="1:92" ht="18" x14ac:dyDescent="0.25">
      <c r="A302" s="25" t="s">
        <v>0</v>
      </c>
      <c r="B302" s="25" t="s">
        <v>6</v>
      </c>
      <c r="C302" s="25" t="s">
        <v>1</v>
      </c>
      <c r="D302" s="26" t="s">
        <v>24</v>
      </c>
      <c r="E302" s="26" t="s">
        <v>106</v>
      </c>
      <c r="F302" s="26" t="s">
        <v>107</v>
      </c>
      <c r="G302" s="81" t="s">
        <v>25</v>
      </c>
      <c r="H302" s="26" t="s">
        <v>31</v>
      </c>
      <c r="I302" s="26" t="s">
        <v>41</v>
      </c>
      <c r="J302" s="26" t="s">
        <v>2</v>
      </c>
      <c r="K302" s="26" t="s">
        <v>42</v>
      </c>
      <c r="L302" s="82" t="s">
        <v>43</v>
      </c>
      <c r="M302" s="26" t="s">
        <v>3</v>
      </c>
      <c r="N302" s="26" t="s">
        <v>4</v>
      </c>
      <c r="O302" s="26" t="s">
        <v>5</v>
      </c>
      <c r="P302" s="52"/>
      <c r="Q302" s="83" t="s">
        <v>111</v>
      </c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  <c r="AC302" s="52"/>
      <c r="AD302" s="52"/>
      <c r="AE302" s="52"/>
      <c r="AF302" s="52"/>
      <c r="AG302" s="52"/>
      <c r="AH302" s="52"/>
      <c r="AI302" s="52"/>
      <c r="AJ302" s="52"/>
      <c r="AK302" s="52"/>
      <c r="AL302" s="52"/>
      <c r="AM302" s="52"/>
      <c r="AN302" s="12"/>
      <c r="AO302" s="12" t="s">
        <v>25</v>
      </c>
      <c r="AP302" s="12"/>
      <c r="AQ302" s="12"/>
      <c r="AR302" s="12"/>
      <c r="AS302" s="12"/>
      <c r="AT302" s="12"/>
      <c r="AU302" s="12"/>
      <c r="AV302" s="12"/>
      <c r="AW302" s="12"/>
      <c r="AX302" s="12"/>
      <c r="AY302" s="12"/>
      <c r="AZ302" s="12"/>
      <c r="BA302" s="12"/>
      <c r="BB302" s="12"/>
      <c r="BC302" s="12"/>
      <c r="BD302" s="12"/>
      <c r="BE302" s="12"/>
      <c r="BF302" s="12"/>
      <c r="BG302" s="12"/>
      <c r="BH302" s="12"/>
      <c r="BI302" s="12"/>
      <c r="BJ302" s="12"/>
      <c r="BK302" s="12"/>
      <c r="BL302" s="12"/>
      <c r="BM302" s="12"/>
      <c r="BN302" s="12"/>
      <c r="BO302" s="12"/>
      <c r="BP302" s="12"/>
      <c r="BQ302" s="12"/>
      <c r="BR302" s="12"/>
      <c r="BS302" s="12"/>
      <c r="BT302" s="12"/>
      <c r="BU302" s="12"/>
      <c r="BV302" s="12"/>
      <c r="BW302" s="12"/>
      <c r="BX302" s="12"/>
      <c r="BY302" s="13"/>
      <c r="BZ302" s="13"/>
      <c r="CA302" s="14" t="s">
        <v>12</v>
      </c>
      <c r="CB302" s="15" t="s">
        <v>13</v>
      </c>
      <c r="CC302" s="15" t="s">
        <v>14</v>
      </c>
      <c r="CD302" s="15" t="s">
        <v>15</v>
      </c>
      <c r="CE302" s="15" t="s">
        <v>16</v>
      </c>
      <c r="CF302" s="15" t="s">
        <v>17</v>
      </c>
      <c r="CG302" s="15" t="s">
        <v>18</v>
      </c>
      <c r="CH302" s="15" t="s">
        <v>19</v>
      </c>
      <c r="CI302" s="15" t="s">
        <v>20</v>
      </c>
      <c r="CJ302" s="15" t="s">
        <v>21</v>
      </c>
      <c r="CK302" s="15" t="s">
        <v>22</v>
      </c>
      <c r="CL302" s="15" t="s">
        <v>23</v>
      </c>
    </row>
    <row r="304" spans="1:92" x14ac:dyDescent="0.25">
      <c r="A304" s="3">
        <v>1</v>
      </c>
      <c r="B304" s="5"/>
      <c r="C304" s="6"/>
      <c r="D304" s="8"/>
      <c r="E304" s="80"/>
      <c r="F304" s="79"/>
      <c r="G304" s="21" t="s">
        <v>28</v>
      </c>
      <c r="H304" s="23"/>
      <c r="I304" s="54">
        <f>+H304*D304</f>
        <v>0</v>
      </c>
      <c r="J304" s="7"/>
      <c r="K304" s="54">
        <f>+I304-J304</f>
        <v>0</v>
      </c>
      <c r="L304" s="33">
        <v>25</v>
      </c>
      <c r="M304" s="4">
        <f>IF(+L304=5,+K304*L304/100,0)</f>
        <v>0</v>
      </c>
      <c r="N304" s="4">
        <f>+IF(+L304=13,+K304*L304/100,0)</f>
        <v>0</v>
      </c>
      <c r="O304" s="4">
        <f>+IF(+L304=25,+K304*L304/100,0)</f>
        <v>0</v>
      </c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  <c r="AA304" s="53"/>
      <c r="AB304" s="53"/>
      <c r="AC304" s="53"/>
      <c r="AD304" s="53"/>
      <c r="AE304" s="53"/>
      <c r="AF304" s="53"/>
      <c r="AG304" s="53"/>
      <c r="AH304" s="53"/>
      <c r="AI304" s="53"/>
      <c r="AJ304" s="53"/>
      <c r="AK304" s="53"/>
      <c r="AL304" s="53"/>
      <c r="AM304" s="53"/>
      <c r="AN304" s="16"/>
      <c r="AO304" s="24" t="s">
        <v>28</v>
      </c>
      <c r="AP304" s="16"/>
      <c r="AQ304" s="31">
        <v>5</v>
      </c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  <c r="BY304" s="17">
        <v>1</v>
      </c>
      <c r="BZ304" s="18">
        <v>44592</v>
      </c>
      <c r="CA304" s="19" t="e">
        <f>IF(+B304&lt;44592,+#REF!+#REF!+N304,0)</f>
        <v>#REF!</v>
      </c>
      <c r="CB304" s="19" t="b">
        <f>IF(+B304&gt;44592,+IF(+B304&lt;44620,+#REF!+#REF!+N304,0))</f>
        <v>0</v>
      </c>
      <c r="CC304" s="19"/>
      <c r="CD304" s="19"/>
      <c r="CE304" s="19"/>
      <c r="CF304" s="19"/>
      <c r="CG304" s="19"/>
      <c r="CH304" s="19"/>
      <c r="CI304" s="19"/>
      <c r="CJ304" s="19"/>
      <c r="CK304" s="19"/>
      <c r="CL304" s="19"/>
    </row>
    <row r="305" spans="1:90" x14ac:dyDescent="0.25">
      <c r="A305" s="3">
        <f>+A304+1</f>
        <v>2</v>
      </c>
      <c r="B305" s="5"/>
      <c r="C305" s="6"/>
      <c r="D305" s="8"/>
      <c r="E305" s="80"/>
      <c r="F305" s="79"/>
      <c r="G305" s="21" t="s">
        <v>28</v>
      </c>
      <c r="H305" s="23"/>
      <c r="I305" s="54">
        <f t="shared" ref="I305:I328" si="98">+H305*D305</f>
        <v>0</v>
      </c>
      <c r="J305" s="7"/>
      <c r="K305" s="54">
        <f t="shared" ref="K305:K328" si="99">+I305-J305</f>
        <v>0</v>
      </c>
      <c r="L305" s="33">
        <v>25</v>
      </c>
      <c r="M305" s="4">
        <f t="shared" ref="M305:M328" si="100">IF(+L305=5,+K305*L305/100,0)</f>
        <v>0</v>
      </c>
      <c r="N305" s="4">
        <f t="shared" ref="N305:N328" si="101">+IF(+L305=13,+K305*L305/100,0)</f>
        <v>0</v>
      </c>
      <c r="O305" s="4">
        <f t="shared" ref="O305:O328" si="102">+IF(+L305=25,+K305*L305/100,0)</f>
        <v>0</v>
      </c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  <c r="AA305" s="53"/>
      <c r="AB305" s="53"/>
      <c r="AC305" s="53"/>
      <c r="AD305" s="53"/>
      <c r="AE305" s="53"/>
      <c r="AF305" s="53"/>
      <c r="AG305" s="53"/>
      <c r="AH305" s="53"/>
      <c r="AI305" s="53"/>
      <c r="AJ305" s="53"/>
      <c r="AK305" s="53"/>
      <c r="AL305" s="53"/>
      <c r="AM305" s="53"/>
      <c r="AN305" s="16"/>
      <c r="AO305" s="24" t="s">
        <v>29</v>
      </c>
      <c r="AP305" s="16"/>
      <c r="AQ305" s="31">
        <v>13</v>
      </c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  <c r="BQ305" s="16"/>
      <c r="BR305" s="16"/>
      <c r="BS305" s="16"/>
      <c r="BT305" s="16"/>
      <c r="BU305" s="16"/>
      <c r="BV305" s="16"/>
      <c r="BW305" s="16"/>
      <c r="BX305" s="16"/>
      <c r="BY305" s="17">
        <v>2</v>
      </c>
      <c r="BZ305" s="18">
        <v>44620</v>
      </c>
      <c r="CA305" s="19" t="e">
        <f>IF(+B305&lt;44592,+#REF!+#REF!+N305,0)</f>
        <v>#REF!</v>
      </c>
      <c r="CB305" s="19">
        <f>IF(+B305&gt;44592,+IF(+B305&lt;44620,+#REF!+#REF!+N305,0),0)</f>
        <v>0</v>
      </c>
      <c r="CC305" s="19"/>
      <c r="CD305" s="19"/>
      <c r="CE305" s="19"/>
      <c r="CF305" s="19"/>
      <c r="CG305" s="19"/>
      <c r="CH305" s="19"/>
      <c r="CI305" s="19"/>
      <c r="CJ305" s="19"/>
      <c r="CK305" s="19"/>
      <c r="CL305" s="19"/>
    </row>
    <row r="306" spans="1:90" x14ac:dyDescent="0.25">
      <c r="A306" s="3">
        <f t="shared" ref="A306:A328" si="103">+A305+1</f>
        <v>3</v>
      </c>
      <c r="B306" s="5"/>
      <c r="C306" s="6"/>
      <c r="D306" s="8"/>
      <c r="E306" s="80"/>
      <c r="F306" s="79"/>
      <c r="G306" s="21" t="s">
        <v>28</v>
      </c>
      <c r="H306" s="23"/>
      <c r="I306" s="54">
        <f t="shared" si="98"/>
        <v>0</v>
      </c>
      <c r="J306" s="7"/>
      <c r="K306" s="54">
        <f t="shared" si="99"/>
        <v>0</v>
      </c>
      <c r="L306" s="33">
        <v>25</v>
      </c>
      <c r="M306" s="4">
        <f t="shared" si="100"/>
        <v>0</v>
      </c>
      <c r="N306" s="4">
        <f t="shared" si="101"/>
        <v>0</v>
      </c>
      <c r="O306" s="4">
        <f t="shared" si="102"/>
        <v>0</v>
      </c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  <c r="AA306" s="53"/>
      <c r="AB306" s="53"/>
      <c r="AC306" s="53"/>
      <c r="AD306" s="53"/>
      <c r="AE306" s="53"/>
      <c r="AF306" s="53"/>
      <c r="AG306" s="53"/>
      <c r="AH306" s="53"/>
      <c r="AI306" s="53"/>
      <c r="AJ306" s="53"/>
      <c r="AK306" s="53"/>
      <c r="AL306" s="53"/>
      <c r="AM306" s="53"/>
      <c r="AN306" s="16"/>
      <c r="AO306" s="24" t="s">
        <v>27</v>
      </c>
      <c r="AP306" s="16"/>
      <c r="AQ306" s="31">
        <v>25</v>
      </c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  <c r="BQ306" s="16"/>
      <c r="BR306" s="16"/>
      <c r="BS306" s="16"/>
      <c r="BT306" s="16"/>
      <c r="BU306" s="16"/>
      <c r="BV306" s="16"/>
      <c r="BW306" s="16"/>
      <c r="BX306" s="16"/>
      <c r="BY306" s="17">
        <v>3</v>
      </c>
      <c r="BZ306" s="18">
        <v>44651</v>
      </c>
      <c r="CA306" s="19" t="e">
        <f>IF(+B306&lt;44592,+#REF!+#REF!+N306,0)</f>
        <v>#REF!</v>
      </c>
      <c r="CB306" s="19">
        <f>IF(+B306&gt;44592,+IF(+B306&lt;44620,+#REF!+#REF!+N306,0),0)</f>
        <v>0</v>
      </c>
      <c r="CC306" s="19"/>
      <c r="CD306" s="19"/>
      <c r="CE306" s="19"/>
      <c r="CF306" s="19"/>
      <c r="CG306" s="19"/>
      <c r="CH306" s="19"/>
      <c r="CI306" s="19"/>
      <c r="CJ306" s="19"/>
      <c r="CK306" s="19"/>
      <c r="CL306" s="19"/>
    </row>
    <row r="307" spans="1:90" x14ac:dyDescent="0.25">
      <c r="A307" s="3">
        <f t="shared" si="103"/>
        <v>4</v>
      </c>
      <c r="B307" s="5"/>
      <c r="C307" s="6"/>
      <c r="D307" s="8"/>
      <c r="E307" s="80"/>
      <c r="F307" s="79"/>
      <c r="G307" s="21" t="s">
        <v>28</v>
      </c>
      <c r="H307" s="23"/>
      <c r="I307" s="54">
        <f t="shared" si="98"/>
        <v>0</v>
      </c>
      <c r="J307" s="7"/>
      <c r="K307" s="54">
        <f t="shared" si="99"/>
        <v>0</v>
      </c>
      <c r="L307" s="33">
        <v>25</v>
      </c>
      <c r="M307" s="4">
        <f t="shared" si="100"/>
        <v>0</v>
      </c>
      <c r="N307" s="4">
        <f t="shared" si="101"/>
        <v>0</v>
      </c>
      <c r="O307" s="4">
        <f t="shared" si="102"/>
        <v>0</v>
      </c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  <c r="AA307" s="53"/>
      <c r="AB307" s="53"/>
      <c r="AC307" s="53"/>
      <c r="AD307" s="53"/>
      <c r="AE307" s="53"/>
      <c r="AF307" s="53"/>
      <c r="AG307" s="53"/>
      <c r="AH307" s="53"/>
      <c r="AI307" s="53"/>
      <c r="AJ307" s="53"/>
      <c r="AK307" s="53"/>
      <c r="AL307" s="53"/>
      <c r="AM307" s="53"/>
      <c r="AN307" s="16"/>
      <c r="AO307" s="24" t="s">
        <v>30</v>
      </c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  <c r="BS307" s="16"/>
      <c r="BT307" s="16"/>
      <c r="BU307" s="16"/>
      <c r="BV307" s="16"/>
      <c r="BW307" s="16"/>
      <c r="BX307" s="16"/>
      <c r="BY307" s="17">
        <v>4</v>
      </c>
      <c r="BZ307" s="18">
        <v>44681</v>
      </c>
      <c r="CA307" s="19" t="e">
        <f>IF(+B307&lt;44592,+#REF!+#REF!+N307,0)</f>
        <v>#REF!</v>
      </c>
      <c r="CB307" s="19">
        <f>IF(+B307&gt;44592,+IF(+B307&lt;44620,+#REF!+#REF!+N307,0),0)</f>
        <v>0</v>
      </c>
      <c r="CC307" s="19"/>
      <c r="CD307" s="19"/>
      <c r="CE307" s="19"/>
      <c r="CF307" s="19"/>
      <c r="CG307" s="19"/>
      <c r="CH307" s="19"/>
      <c r="CI307" s="19"/>
      <c r="CJ307" s="19"/>
      <c r="CK307" s="19"/>
      <c r="CL307" s="19"/>
    </row>
    <row r="308" spans="1:90" x14ac:dyDescent="0.25">
      <c r="A308" s="3">
        <f t="shared" si="103"/>
        <v>5</v>
      </c>
      <c r="B308" s="5"/>
      <c r="C308" s="6"/>
      <c r="D308" s="8"/>
      <c r="E308" s="80"/>
      <c r="F308" s="79"/>
      <c r="G308" s="21" t="s">
        <v>28</v>
      </c>
      <c r="H308" s="23"/>
      <c r="I308" s="54">
        <f t="shared" si="98"/>
        <v>0</v>
      </c>
      <c r="J308" s="7"/>
      <c r="K308" s="54">
        <f t="shared" si="99"/>
        <v>0</v>
      </c>
      <c r="L308" s="33">
        <v>25</v>
      </c>
      <c r="M308" s="4">
        <f t="shared" si="100"/>
        <v>0</v>
      </c>
      <c r="N308" s="4">
        <f t="shared" si="101"/>
        <v>0</v>
      </c>
      <c r="O308" s="4">
        <f t="shared" si="102"/>
        <v>0</v>
      </c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  <c r="AA308" s="53"/>
      <c r="AB308" s="53"/>
      <c r="AC308" s="53"/>
      <c r="AD308" s="53"/>
      <c r="AE308" s="53"/>
      <c r="AF308" s="53"/>
      <c r="AG308" s="53"/>
      <c r="AH308" s="53"/>
      <c r="AI308" s="53"/>
      <c r="AJ308" s="53"/>
      <c r="AK308" s="53"/>
      <c r="AL308" s="53"/>
      <c r="AM308" s="53"/>
      <c r="AN308" s="16"/>
      <c r="AO308" s="24" t="s">
        <v>32</v>
      </c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6"/>
      <c r="BV308" s="16"/>
      <c r="BW308" s="16"/>
      <c r="BX308" s="16"/>
      <c r="BY308" s="17">
        <v>5</v>
      </c>
      <c r="BZ308" s="18">
        <v>44712</v>
      </c>
      <c r="CA308" s="19" t="e">
        <f>IF(+B308&lt;44592,+#REF!+#REF!+N308,0)</f>
        <v>#REF!</v>
      </c>
      <c r="CB308" s="19">
        <f>IF(+B308&gt;44592,+IF(+B308&lt;44620,+#REF!+#REF!+N308,0),0)</f>
        <v>0</v>
      </c>
      <c r="CC308" s="19"/>
      <c r="CD308" s="19"/>
      <c r="CE308" s="19"/>
      <c r="CF308" s="19"/>
      <c r="CG308" s="19"/>
      <c r="CH308" s="19"/>
      <c r="CI308" s="19"/>
      <c r="CJ308" s="19"/>
      <c r="CK308" s="19"/>
      <c r="CL308" s="19"/>
    </row>
    <row r="309" spans="1:90" x14ac:dyDescent="0.25">
      <c r="A309" s="3">
        <f t="shared" si="103"/>
        <v>6</v>
      </c>
      <c r="B309" s="5"/>
      <c r="C309" s="6"/>
      <c r="D309" s="8"/>
      <c r="E309" s="80"/>
      <c r="F309" s="79"/>
      <c r="G309" s="21" t="s">
        <v>28</v>
      </c>
      <c r="H309" s="23"/>
      <c r="I309" s="54">
        <f t="shared" si="98"/>
        <v>0</v>
      </c>
      <c r="J309" s="7"/>
      <c r="K309" s="54">
        <f t="shared" si="99"/>
        <v>0</v>
      </c>
      <c r="L309" s="33">
        <v>25</v>
      </c>
      <c r="M309" s="4">
        <f t="shared" si="100"/>
        <v>0</v>
      </c>
      <c r="N309" s="4">
        <f t="shared" si="101"/>
        <v>0</v>
      </c>
      <c r="O309" s="4">
        <f t="shared" si="102"/>
        <v>0</v>
      </c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  <c r="AA309" s="53"/>
      <c r="AB309" s="53"/>
      <c r="AC309" s="53"/>
      <c r="AD309" s="53"/>
      <c r="AE309" s="53"/>
      <c r="AF309" s="53"/>
      <c r="AG309" s="53"/>
      <c r="AH309" s="53"/>
      <c r="AI309" s="53"/>
      <c r="AJ309" s="53"/>
      <c r="AK309" s="53"/>
      <c r="AL309" s="53"/>
      <c r="AM309" s="53"/>
      <c r="AN309" s="16"/>
      <c r="AO309" s="24" t="s">
        <v>33</v>
      </c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  <c r="BV309" s="16"/>
      <c r="BW309" s="16"/>
      <c r="BX309" s="16"/>
      <c r="BY309" s="17">
        <v>6</v>
      </c>
      <c r="BZ309" s="18">
        <v>44742</v>
      </c>
      <c r="CA309" s="19" t="e">
        <f>IF(+B309&lt;44592,+#REF!+#REF!+N309,0)</f>
        <v>#REF!</v>
      </c>
      <c r="CB309" s="19">
        <f>IF(+B309&gt;44592,+IF(+B309&lt;44620,+#REF!+#REF!+N309,0),0)</f>
        <v>0</v>
      </c>
      <c r="CC309" s="19"/>
      <c r="CD309" s="19"/>
      <c r="CE309" s="19"/>
      <c r="CF309" s="19"/>
      <c r="CG309" s="19"/>
      <c r="CH309" s="19"/>
      <c r="CI309" s="19"/>
      <c r="CJ309" s="19"/>
      <c r="CK309" s="19"/>
      <c r="CL309" s="19"/>
    </row>
    <row r="310" spans="1:90" x14ac:dyDescent="0.25">
      <c r="A310" s="3">
        <f t="shared" si="103"/>
        <v>7</v>
      </c>
      <c r="B310" s="5"/>
      <c r="C310" s="6"/>
      <c r="D310" s="8"/>
      <c r="E310" s="80"/>
      <c r="F310" s="79"/>
      <c r="G310" s="21" t="s">
        <v>28</v>
      </c>
      <c r="H310" s="23"/>
      <c r="I310" s="54">
        <f t="shared" si="98"/>
        <v>0</v>
      </c>
      <c r="J310" s="7"/>
      <c r="K310" s="54">
        <f t="shared" si="99"/>
        <v>0</v>
      </c>
      <c r="L310" s="33">
        <v>25</v>
      </c>
      <c r="M310" s="4">
        <f t="shared" si="100"/>
        <v>0</v>
      </c>
      <c r="N310" s="4">
        <f t="shared" si="101"/>
        <v>0</v>
      </c>
      <c r="O310" s="4">
        <f t="shared" si="102"/>
        <v>0</v>
      </c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  <c r="AA310" s="53"/>
      <c r="AB310" s="53"/>
      <c r="AC310" s="53"/>
      <c r="AD310" s="53"/>
      <c r="AE310" s="53"/>
      <c r="AF310" s="53"/>
      <c r="AG310" s="53"/>
      <c r="AH310" s="53"/>
      <c r="AI310" s="53"/>
      <c r="AJ310" s="53"/>
      <c r="AK310" s="53"/>
      <c r="AL310" s="53"/>
      <c r="AM310" s="53"/>
      <c r="AN310" s="16"/>
      <c r="AO310" s="24" t="s">
        <v>34</v>
      </c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  <c r="BO310" s="16"/>
      <c r="BP310" s="16"/>
      <c r="BQ310" s="16"/>
      <c r="BR310" s="16"/>
      <c r="BS310" s="16"/>
      <c r="BT310" s="16"/>
      <c r="BU310" s="16"/>
      <c r="BV310" s="16"/>
      <c r="BW310" s="16"/>
      <c r="BX310" s="16"/>
      <c r="BY310" s="17">
        <v>7</v>
      </c>
      <c r="BZ310" s="18">
        <v>44773</v>
      </c>
      <c r="CA310" s="19" t="e">
        <f>IF(+B310&lt;44592,+#REF!+#REF!+N310,0)</f>
        <v>#REF!</v>
      </c>
      <c r="CB310" s="19">
        <f>IF(+B310&gt;44592,+IF(+B310&lt;44620,+#REF!+#REF!+N310,0),0)</f>
        <v>0</v>
      </c>
      <c r="CC310" s="19"/>
      <c r="CD310" s="19"/>
      <c r="CE310" s="19"/>
      <c r="CF310" s="19"/>
      <c r="CG310" s="19"/>
      <c r="CH310" s="19"/>
      <c r="CI310" s="19"/>
      <c r="CJ310" s="19"/>
      <c r="CK310" s="19"/>
      <c r="CL310" s="19"/>
    </row>
    <row r="311" spans="1:90" x14ac:dyDescent="0.25">
      <c r="A311" s="3">
        <f t="shared" si="103"/>
        <v>8</v>
      </c>
      <c r="B311" s="5"/>
      <c r="C311" s="6"/>
      <c r="D311" s="8"/>
      <c r="E311" s="80"/>
      <c r="F311" s="79"/>
      <c r="G311" s="21" t="s">
        <v>28</v>
      </c>
      <c r="H311" s="23"/>
      <c r="I311" s="54">
        <f t="shared" si="98"/>
        <v>0</v>
      </c>
      <c r="J311" s="7"/>
      <c r="K311" s="54">
        <f t="shared" si="99"/>
        <v>0</v>
      </c>
      <c r="L311" s="33">
        <v>25</v>
      </c>
      <c r="M311" s="4">
        <f t="shared" si="100"/>
        <v>0</v>
      </c>
      <c r="N311" s="4">
        <f t="shared" si="101"/>
        <v>0</v>
      </c>
      <c r="O311" s="4">
        <f t="shared" si="102"/>
        <v>0</v>
      </c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  <c r="AA311" s="53"/>
      <c r="AB311" s="53"/>
      <c r="AC311" s="53"/>
      <c r="AD311" s="53"/>
      <c r="AE311" s="53"/>
      <c r="AF311" s="53"/>
      <c r="AG311" s="53"/>
      <c r="AH311" s="53"/>
      <c r="AI311" s="53"/>
      <c r="AJ311" s="53"/>
      <c r="AK311" s="53"/>
      <c r="AL311" s="53"/>
      <c r="AM311" s="53"/>
      <c r="AN311" s="16"/>
      <c r="AO311" s="24" t="s">
        <v>35</v>
      </c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  <c r="BQ311" s="16"/>
      <c r="BR311" s="16"/>
      <c r="BS311" s="16"/>
      <c r="BT311" s="16"/>
      <c r="BU311" s="16"/>
      <c r="BV311" s="16"/>
      <c r="BW311" s="16"/>
      <c r="BX311" s="16"/>
      <c r="BY311" s="17">
        <v>8</v>
      </c>
      <c r="BZ311" s="18">
        <v>44804</v>
      </c>
      <c r="CA311" s="19" t="e">
        <f>IF(+B311&lt;44592,+#REF!+#REF!+N311,0)</f>
        <v>#REF!</v>
      </c>
      <c r="CB311" s="19">
        <f>IF(+B311&gt;44592,+IF(+B311&lt;44620,+#REF!+#REF!+N311,0),0)</f>
        <v>0</v>
      </c>
      <c r="CC311" s="19"/>
      <c r="CD311" s="19"/>
      <c r="CE311" s="19"/>
      <c r="CF311" s="19"/>
      <c r="CG311" s="19"/>
      <c r="CH311" s="19"/>
      <c r="CI311" s="19"/>
      <c r="CJ311" s="19"/>
      <c r="CK311" s="19"/>
      <c r="CL311" s="19"/>
    </row>
    <row r="312" spans="1:90" x14ac:dyDescent="0.25">
      <c r="A312" s="3">
        <f t="shared" si="103"/>
        <v>9</v>
      </c>
      <c r="B312" s="5"/>
      <c r="C312" s="6"/>
      <c r="D312" s="8"/>
      <c r="E312" s="80"/>
      <c r="F312" s="79"/>
      <c r="G312" s="21" t="s">
        <v>28</v>
      </c>
      <c r="H312" s="23"/>
      <c r="I312" s="54">
        <f t="shared" si="98"/>
        <v>0</v>
      </c>
      <c r="J312" s="7"/>
      <c r="K312" s="54">
        <f t="shared" si="99"/>
        <v>0</v>
      </c>
      <c r="L312" s="33">
        <v>25</v>
      </c>
      <c r="M312" s="4">
        <f t="shared" si="100"/>
        <v>0</v>
      </c>
      <c r="N312" s="4">
        <f t="shared" si="101"/>
        <v>0</v>
      </c>
      <c r="O312" s="4">
        <f t="shared" si="102"/>
        <v>0</v>
      </c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  <c r="AA312" s="53"/>
      <c r="AB312" s="53"/>
      <c r="AC312" s="53"/>
      <c r="AD312" s="53"/>
      <c r="AE312" s="53"/>
      <c r="AF312" s="53"/>
      <c r="AG312" s="53"/>
      <c r="AH312" s="53"/>
      <c r="AI312" s="53"/>
      <c r="AJ312" s="53"/>
      <c r="AK312" s="53"/>
      <c r="AL312" s="53"/>
      <c r="AM312" s="53"/>
      <c r="AN312" s="16"/>
      <c r="AO312" s="24" t="s">
        <v>36</v>
      </c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  <c r="BY312" s="17">
        <v>9</v>
      </c>
      <c r="BZ312" s="18">
        <v>44834</v>
      </c>
      <c r="CA312" s="19" t="e">
        <f>IF(+B312&lt;44592,+#REF!+#REF!+N312,0)</f>
        <v>#REF!</v>
      </c>
      <c r="CB312" s="19">
        <f>IF(+B312&gt;44592,+IF(+B312&lt;44620,+#REF!+#REF!+N312,0),0)</f>
        <v>0</v>
      </c>
      <c r="CC312" s="19"/>
      <c r="CD312" s="19"/>
      <c r="CE312" s="19"/>
      <c r="CF312" s="19"/>
      <c r="CG312" s="19"/>
      <c r="CH312" s="19"/>
      <c r="CI312" s="19"/>
      <c r="CJ312" s="19"/>
      <c r="CK312" s="19"/>
      <c r="CL312" s="19"/>
    </row>
    <row r="313" spans="1:90" x14ac:dyDescent="0.25">
      <c r="A313" s="3">
        <f t="shared" si="103"/>
        <v>10</v>
      </c>
      <c r="B313" s="5"/>
      <c r="C313" s="6"/>
      <c r="D313" s="8"/>
      <c r="E313" s="80"/>
      <c r="F313" s="79"/>
      <c r="G313" s="21" t="s">
        <v>28</v>
      </c>
      <c r="H313" s="23"/>
      <c r="I313" s="54">
        <f t="shared" si="98"/>
        <v>0</v>
      </c>
      <c r="J313" s="7"/>
      <c r="K313" s="54">
        <f t="shared" si="99"/>
        <v>0</v>
      </c>
      <c r="L313" s="33">
        <v>25</v>
      </c>
      <c r="M313" s="4">
        <f t="shared" si="100"/>
        <v>0</v>
      </c>
      <c r="N313" s="4">
        <f t="shared" si="101"/>
        <v>0</v>
      </c>
      <c r="O313" s="4">
        <f t="shared" si="102"/>
        <v>0</v>
      </c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  <c r="AA313" s="53"/>
      <c r="AB313" s="53"/>
      <c r="AC313" s="53"/>
      <c r="AD313" s="53"/>
      <c r="AE313" s="53"/>
      <c r="AF313" s="53"/>
      <c r="AG313" s="53"/>
      <c r="AH313" s="53"/>
      <c r="AI313" s="53"/>
      <c r="AJ313" s="53"/>
      <c r="AK313" s="53"/>
      <c r="AL313" s="53"/>
      <c r="AM313" s="53"/>
      <c r="AN313" s="16"/>
      <c r="AO313" s="24" t="s">
        <v>37</v>
      </c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  <c r="BY313" s="17">
        <v>10</v>
      </c>
      <c r="BZ313" s="18">
        <v>44865</v>
      </c>
      <c r="CA313" s="19" t="e">
        <f>IF(+B313&lt;44592,+#REF!+#REF!+N313,0)</f>
        <v>#REF!</v>
      </c>
      <c r="CB313" s="19">
        <f>IF(+B313&gt;44592,+IF(+B313&lt;44620,+#REF!+#REF!+N313,0),0)</f>
        <v>0</v>
      </c>
      <c r="CC313" s="19"/>
      <c r="CD313" s="19"/>
      <c r="CE313" s="19"/>
      <c r="CF313" s="19"/>
      <c r="CG313" s="19"/>
      <c r="CH313" s="19"/>
      <c r="CI313" s="19"/>
      <c r="CJ313" s="19"/>
      <c r="CK313" s="19"/>
      <c r="CL313" s="19"/>
    </row>
    <row r="314" spans="1:90" x14ac:dyDescent="0.25">
      <c r="A314" s="3">
        <f t="shared" si="103"/>
        <v>11</v>
      </c>
      <c r="B314" s="5"/>
      <c r="C314" s="6"/>
      <c r="D314" s="8"/>
      <c r="E314" s="80"/>
      <c r="F314" s="79"/>
      <c r="G314" s="21" t="s">
        <v>28</v>
      </c>
      <c r="H314" s="23"/>
      <c r="I314" s="54">
        <f t="shared" si="98"/>
        <v>0</v>
      </c>
      <c r="J314" s="7"/>
      <c r="K314" s="54">
        <f t="shared" si="99"/>
        <v>0</v>
      </c>
      <c r="L314" s="33">
        <v>25</v>
      </c>
      <c r="M314" s="4">
        <f t="shared" si="100"/>
        <v>0</v>
      </c>
      <c r="N314" s="4">
        <f t="shared" si="101"/>
        <v>0</v>
      </c>
      <c r="O314" s="4">
        <f t="shared" si="102"/>
        <v>0</v>
      </c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  <c r="AA314" s="53"/>
      <c r="AB314" s="53"/>
      <c r="AC314" s="53"/>
      <c r="AD314" s="53"/>
      <c r="AE314" s="53"/>
      <c r="AF314" s="53"/>
      <c r="AG314" s="53"/>
      <c r="AH314" s="53"/>
      <c r="AI314" s="53"/>
      <c r="AJ314" s="53"/>
      <c r="AK314" s="53"/>
      <c r="AL314" s="53"/>
      <c r="AM314" s="53"/>
      <c r="AN314" s="16"/>
      <c r="AO314" s="24" t="s">
        <v>38</v>
      </c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  <c r="BM314" s="16"/>
      <c r="BN314" s="16"/>
      <c r="BO314" s="16"/>
      <c r="BP314" s="16"/>
      <c r="BQ314" s="16"/>
      <c r="BR314" s="16"/>
      <c r="BS314" s="16"/>
      <c r="BT314" s="16"/>
      <c r="BU314" s="16"/>
      <c r="BV314" s="16"/>
      <c r="BW314" s="16"/>
      <c r="BX314" s="16"/>
      <c r="BY314" s="17">
        <v>11</v>
      </c>
      <c r="BZ314" s="18">
        <v>44895</v>
      </c>
      <c r="CA314" s="19" t="e">
        <f>IF(+B314&lt;44592,+#REF!+#REF!+N314,0)</f>
        <v>#REF!</v>
      </c>
      <c r="CB314" s="19">
        <f>IF(+B314&gt;44592,+IF(+B314&lt;44620,+#REF!+#REF!+N314,0),0)</f>
        <v>0</v>
      </c>
      <c r="CC314" s="19"/>
      <c r="CD314" s="19"/>
      <c r="CE314" s="19"/>
      <c r="CF314" s="19"/>
      <c r="CG314" s="19"/>
      <c r="CH314" s="19"/>
      <c r="CI314" s="19"/>
      <c r="CJ314" s="19"/>
      <c r="CK314" s="19"/>
      <c r="CL314" s="19"/>
    </row>
    <row r="315" spans="1:90" x14ac:dyDescent="0.25">
      <c r="A315" s="3">
        <f t="shared" si="103"/>
        <v>12</v>
      </c>
      <c r="B315" s="5"/>
      <c r="C315" s="6"/>
      <c r="D315" s="8"/>
      <c r="E315" s="80"/>
      <c r="F315" s="79"/>
      <c r="G315" s="21" t="s">
        <v>28</v>
      </c>
      <c r="H315" s="23"/>
      <c r="I315" s="54">
        <f t="shared" si="98"/>
        <v>0</v>
      </c>
      <c r="J315" s="7"/>
      <c r="K315" s="54">
        <f t="shared" si="99"/>
        <v>0</v>
      </c>
      <c r="L315" s="33">
        <v>25</v>
      </c>
      <c r="M315" s="4">
        <f t="shared" si="100"/>
        <v>0</v>
      </c>
      <c r="N315" s="4">
        <f t="shared" si="101"/>
        <v>0</v>
      </c>
      <c r="O315" s="4">
        <f t="shared" si="102"/>
        <v>0</v>
      </c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  <c r="AA315" s="53"/>
      <c r="AB315" s="53"/>
      <c r="AC315" s="53"/>
      <c r="AD315" s="53"/>
      <c r="AE315" s="53"/>
      <c r="AF315" s="53"/>
      <c r="AG315" s="53"/>
      <c r="AH315" s="53"/>
      <c r="AI315" s="53"/>
      <c r="AJ315" s="53"/>
      <c r="AK315" s="53"/>
      <c r="AL315" s="53"/>
      <c r="AM315" s="53"/>
      <c r="AN315" s="16"/>
      <c r="AO315" s="24" t="s">
        <v>39</v>
      </c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  <c r="BO315" s="16"/>
      <c r="BP315" s="16"/>
      <c r="BQ315" s="16"/>
      <c r="BR315" s="16"/>
      <c r="BS315" s="16"/>
      <c r="BT315" s="16"/>
      <c r="BU315" s="16"/>
      <c r="BV315" s="16"/>
      <c r="BW315" s="16"/>
      <c r="BX315" s="16"/>
      <c r="BY315" s="17">
        <v>12</v>
      </c>
      <c r="BZ315" s="18">
        <v>44926</v>
      </c>
      <c r="CA315" s="19" t="e">
        <f>IF(+B315&lt;44592,+#REF!+#REF!+N315,0)</f>
        <v>#REF!</v>
      </c>
      <c r="CB315" s="19">
        <f>IF(+B315&gt;44592,+IF(+B315&lt;44620,+#REF!+#REF!+N315,0),0)</f>
        <v>0</v>
      </c>
      <c r="CC315" s="19"/>
      <c r="CD315" s="19"/>
      <c r="CE315" s="19"/>
      <c r="CF315" s="19"/>
      <c r="CG315" s="19"/>
      <c r="CH315" s="19"/>
      <c r="CI315" s="19"/>
      <c r="CJ315" s="19"/>
      <c r="CK315" s="19"/>
      <c r="CL315" s="19"/>
    </row>
    <row r="316" spans="1:90" x14ac:dyDescent="0.25">
      <c r="A316" s="3">
        <f t="shared" si="103"/>
        <v>13</v>
      </c>
      <c r="B316" s="5"/>
      <c r="C316" s="6"/>
      <c r="D316" s="8"/>
      <c r="E316" s="80"/>
      <c r="F316" s="79"/>
      <c r="G316" s="21" t="s">
        <v>28</v>
      </c>
      <c r="H316" s="23"/>
      <c r="I316" s="54">
        <f t="shared" si="98"/>
        <v>0</v>
      </c>
      <c r="J316" s="7"/>
      <c r="K316" s="54">
        <f t="shared" si="99"/>
        <v>0</v>
      </c>
      <c r="L316" s="33">
        <v>25</v>
      </c>
      <c r="M316" s="4">
        <f t="shared" si="100"/>
        <v>0</v>
      </c>
      <c r="N316" s="4">
        <f t="shared" si="101"/>
        <v>0</v>
      </c>
      <c r="O316" s="4">
        <f t="shared" si="102"/>
        <v>0</v>
      </c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  <c r="AA316" s="53"/>
      <c r="AB316" s="53"/>
      <c r="AC316" s="53"/>
      <c r="AD316" s="53"/>
      <c r="AE316" s="53"/>
      <c r="AF316" s="53"/>
      <c r="AG316" s="53"/>
      <c r="AH316" s="53"/>
      <c r="AI316" s="53"/>
      <c r="AJ316" s="53"/>
      <c r="AK316" s="53"/>
      <c r="AL316" s="53"/>
      <c r="AM316" s="53"/>
      <c r="AN316" s="16"/>
      <c r="AO316" s="24" t="s">
        <v>40</v>
      </c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  <c r="BS316" s="16"/>
      <c r="BT316" s="16"/>
      <c r="BU316" s="16"/>
      <c r="BV316" s="16"/>
      <c r="BW316" s="16"/>
      <c r="BX316" s="16"/>
      <c r="BY316" s="17"/>
      <c r="BZ316" s="20"/>
      <c r="CA316" s="19" t="e">
        <f>IF(+B316&lt;44592,+#REF!+#REF!+N316,0)</f>
        <v>#REF!</v>
      </c>
      <c r="CB316" s="19">
        <f>IF(+B316&gt;44592,+IF(+B316&lt;44620,+#REF!+#REF!+N316,0),0)</f>
        <v>0</v>
      </c>
      <c r="CC316" s="19"/>
      <c r="CD316" s="19"/>
      <c r="CE316" s="19"/>
      <c r="CF316" s="19"/>
      <c r="CG316" s="19"/>
      <c r="CH316" s="19"/>
      <c r="CI316" s="19"/>
      <c r="CJ316" s="19"/>
      <c r="CK316" s="19"/>
      <c r="CL316" s="19"/>
    </row>
    <row r="317" spans="1:90" x14ac:dyDescent="0.25">
      <c r="A317" s="3">
        <f t="shared" si="103"/>
        <v>14</v>
      </c>
      <c r="B317" s="5"/>
      <c r="C317" s="6"/>
      <c r="D317" s="8"/>
      <c r="E317" s="80"/>
      <c r="F317" s="79"/>
      <c r="G317" s="21" t="s">
        <v>28</v>
      </c>
      <c r="H317" s="23"/>
      <c r="I317" s="54">
        <f t="shared" si="98"/>
        <v>0</v>
      </c>
      <c r="J317" s="7"/>
      <c r="K317" s="54">
        <f t="shared" si="99"/>
        <v>0</v>
      </c>
      <c r="L317" s="33">
        <v>25</v>
      </c>
      <c r="M317" s="4">
        <f t="shared" si="100"/>
        <v>0</v>
      </c>
      <c r="N317" s="4">
        <f t="shared" si="101"/>
        <v>0</v>
      </c>
      <c r="O317" s="4">
        <f t="shared" si="102"/>
        <v>0</v>
      </c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  <c r="AA317" s="53"/>
      <c r="AB317" s="53"/>
      <c r="AC317" s="53"/>
      <c r="AD317" s="53"/>
      <c r="AE317" s="53"/>
      <c r="AF317" s="53"/>
      <c r="AG317" s="53"/>
      <c r="AH317" s="53"/>
      <c r="AI317" s="53"/>
      <c r="AJ317" s="53"/>
      <c r="AK317" s="53"/>
      <c r="AL317" s="53"/>
      <c r="AM317" s="53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  <c r="BM317" s="16"/>
      <c r="BN317" s="16"/>
      <c r="BO317" s="16"/>
      <c r="BP317" s="16"/>
      <c r="BQ317" s="16"/>
      <c r="BR317" s="16"/>
      <c r="BS317" s="16"/>
      <c r="BT317" s="16"/>
      <c r="BU317" s="16"/>
      <c r="BV317" s="16"/>
      <c r="BW317" s="16"/>
      <c r="BX317" s="16"/>
      <c r="BY317" s="17"/>
      <c r="BZ317" s="20"/>
      <c r="CA317" s="19" t="e">
        <f>IF(+B317&lt;44592,+#REF!+#REF!+N317,0)</f>
        <v>#REF!</v>
      </c>
      <c r="CB317" s="19">
        <f>IF(+B317&gt;44592,+IF(+B317&lt;44620,+#REF!+#REF!+N317,0),0)</f>
        <v>0</v>
      </c>
      <c r="CC317" s="19"/>
      <c r="CD317" s="19"/>
      <c r="CE317" s="19"/>
      <c r="CF317" s="19"/>
      <c r="CG317" s="19"/>
      <c r="CH317" s="19"/>
      <c r="CI317" s="19"/>
      <c r="CJ317" s="19"/>
      <c r="CK317" s="19"/>
      <c r="CL317" s="19"/>
    </row>
    <row r="318" spans="1:90" x14ac:dyDescent="0.25">
      <c r="A318" s="3">
        <f t="shared" si="103"/>
        <v>15</v>
      </c>
      <c r="B318" s="5"/>
      <c r="C318" s="6"/>
      <c r="D318" s="8"/>
      <c r="E318" s="80"/>
      <c r="F318" s="79"/>
      <c r="G318" s="21" t="s">
        <v>28</v>
      </c>
      <c r="H318" s="23"/>
      <c r="I318" s="54">
        <f t="shared" si="98"/>
        <v>0</v>
      </c>
      <c r="J318" s="7"/>
      <c r="K318" s="54">
        <f t="shared" si="99"/>
        <v>0</v>
      </c>
      <c r="L318" s="33">
        <v>25</v>
      </c>
      <c r="M318" s="4">
        <f t="shared" si="100"/>
        <v>0</v>
      </c>
      <c r="N318" s="4">
        <f t="shared" si="101"/>
        <v>0</v>
      </c>
      <c r="O318" s="4">
        <f t="shared" si="102"/>
        <v>0</v>
      </c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  <c r="AA318" s="53"/>
      <c r="AB318" s="53"/>
      <c r="AC318" s="53"/>
      <c r="AD318" s="53"/>
      <c r="AE318" s="53"/>
      <c r="AF318" s="53"/>
      <c r="AG318" s="53"/>
      <c r="AH318" s="53"/>
      <c r="AI318" s="53"/>
      <c r="AJ318" s="53"/>
      <c r="AK318" s="53"/>
      <c r="AL318" s="53"/>
      <c r="AM318" s="53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  <c r="BO318" s="16"/>
      <c r="BP318" s="16"/>
      <c r="BQ318" s="16"/>
      <c r="BR318" s="16"/>
      <c r="BS318" s="16"/>
      <c r="BT318" s="16"/>
      <c r="BU318" s="16"/>
      <c r="BV318" s="16"/>
      <c r="BW318" s="16"/>
      <c r="BX318" s="16"/>
      <c r="BY318" s="17"/>
      <c r="BZ318" s="20"/>
      <c r="CA318" s="19" t="e">
        <f>IF(+B318&lt;44592,+#REF!+#REF!+N318,0)</f>
        <v>#REF!</v>
      </c>
      <c r="CB318" s="19">
        <f>IF(+B318&gt;44592,+IF(+B318&lt;44620,+#REF!+#REF!+N318,0),0)</f>
        <v>0</v>
      </c>
      <c r="CC318" s="19"/>
      <c r="CD318" s="19"/>
      <c r="CE318" s="19"/>
      <c r="CF318" s="19"/>
      <c r="CG318" s="19"/>
      <c r="CH318" s="19"/>
      <c r="CI318" s="19"/>
      <c r="CJ318" s="19"/>
      <c r="CK318" s="19"/>
      <c r="CL318" s="19"/>
    </row>
    <row r="319" spans="1:90" x14ac:dyDescent="0.25">
      <c r="A319" s="3">
        <f t="shared" si="103"/>
        <v>16</v>
      </c>
      <c r="B319" s="5"/>
      <c r="C319" s="6"/>
      <c r="D319" s="8"/>
      <c r="E319" s="80"/>
      <c r="F319" s="79"/>
      <c r="G319" s="21" t="s">
        <v>28</v>
      </c>
      <c r="H319" s="23"/>
      <c r="I319" s="54">
        <f t="shared" si="98"/>
        <v>0</v>
      </c>
      <c r="J319" s="7"/>
      <c r="K319" s="54">
        <f t="shared" si="99"/>
        <v>0</v>
      </c>
      <c r="L319" s="33">
        <v>25</v>
      </c>
      <c r="M319" s="4">
        <f t="shared" si="100"/>
        <v>0</v>
      </c>
      <c r="N319" s="4">
        <f t="shared" si="101"/>
        <v>0</v>
      </c>
      <c r="O319" s="4">
        <f t="shared" si="102"/>
        <v>0</v>
      </c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  <c r="AA319" s="53"/>
      <c r="AB319" s="53"/>
      <c r="AC319" s="53"/>
      <c r="AD319" s="53"/>
      <c r="AE319" s="53"/>
      <c r="AF319" s="53"/>
      <c r="AG319" s="53"/>
      <c r="AH319" s="53"/>
      <c r="AI319" s="53"/>
      <c r="AJ319" s="53"/>
      <c r="AK319" s="53"/>
      <c r="AL319" s="53"/>
      <c r="AM319" s="53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  <c r="BO319" s="16"/>
      <c r="BP319" s="16"/>
      <c r="BQ319" s="16"/>
      <c r="BR319" s="16"/>
      <c r="BS319" s="16"/>
      <c r="BT319" s="16"/>
      <c r="BU319" s="16"/>
      <c r="BV319" s="16"/>
      <c r="BW319" s="16"/>
      <c r="BX319" s="16"/>
      <c r="BY319" s="17"/>
      <c r="BZ319" s="20"/>
      <c r="CA319" s="19" t="e">
        <f>IF(+B319&lt;44592,+#REF!+#REF!+N319,0)</f>
        <v>#REF!</v>
      </c>
      <c r="CB319" s="19">
        <f>IF(+B319&gt;44592,+IF(+B319&lt;44620,+#REF!+#REF!+N319,0),0)</f>
        <v>0</v>
      </c>
      <c r="CC319" s="19"/>
      <c r="CD319" s="19"/>
      <c r="CE319" s="19"/>
      <c r="CF319" s="19"/>
      <c r="CG319" s="19"/>
      <c r="CH319" s="19"/>
      <c r="CI319" s="19"/>
      <c r="CJ319" s="19"/>
      <c r="CK319" s="19"/>
      <c r="CL319" s="19"/>
    </row>
    <row r="320" spans="1:90" x14ac:dyDescent="0.25">
      <c r="A320" s="3">
        <f t="shared" si="103"/>
        <v>17</v>
      </c>
      <c r="B320" s="5"/>
      <c r="C320" s="6"/>
      <c r="D320" s="8"/>
      <c r="E320" s="80"/>
      <c r="F320" s="79"/>
      <c r="G320" s="21" t="s">
        <v>28</v>
      </c>
      <c r="H320" s="23"/>
      <c r="I320" s="54">
        <f t="shared" si="98"/>
        <v>0</v>
      </c>
      <c r="J320" s="7"/>
      <c r="K320" s="54">
        <f t="shared" si="99"/>
        <v>0</v>
      </c>
      <c r="L320" s="33">
        <v>25</v>
      </c>
      <c r="M320" s="4">
        <f t="shared" si="100"/>
        <v>0</v>
      </c>
      <c r="N320" s="4">
        <f t="shared" si="101"/>
        <v>0</v>
      </c>
      <c r="O320" s="4">
        <f t="shared" si="102"/>
        <v>0</v>
      </c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  <c r="AA320" s="53"/>
      <c r="AB320" s="53"/>
      <c r="AC320" s="53"/>
      <c r="AD320" s="53"/>
      <c r="AE320" s="53"/>
      <c r="AF320" s="53"/>
      <c r="AG320" s="53"/>
      <c r="AH320" s="53"/>
      <c r="AI320" s="53"/>
      <c r="AJ320" s="53"/>
      <c r="AK320" s="53"/>
      <c r="AL320" s="53"/>
      <c r="AM320" s="53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  <c r="BL320" s="16"/>
      <c r="BM320" s="16"/>
      <c r="BN320" s="16"/>
      <c r="BO320" s="16"/>
      <c r="BP320" s="16"/>
      <c r="BQ320" s="16"/>
      <c r="BR320" s="16"/>
      <c r="BS320" s="16"/>
      <c r="BT320" s="16"/>
      <c r="BU320" s="16"/>
      <c r="BV320" s="16"/>
      <c r="BW320" s="16"/>
      <c r="BX320" s="16"/>
      <c r="BY320" s="17"/>
      <c r="BZ320" s="20"/>
      <c r="CA320" s="19" t="e">
        <f>IF(+B320&lt;44592,+#REF!+#REF!+N320,0)</f>
        <v>#REF!</v>
      </c>
      <c r="CB320" s="19">
        <f>IF(+B320&gt;44592,+IF(+B320&lt;44620,+#REF!+#REF!+N320,0),0)</f>
        <v>0</v>
      </c>
      <c r="CC320" s="19"/>
      <c r="CD320" s="19"/>
      <c r="CE320" s="19"/>
      <c r="CF320" s="19"/>
      <c r="CG320" s="19"/>
      <c r="CH320" s="19"/>
      <c r="CI320" s="19"/>
      <c r="CJ320" s="19"/>
      <c r="CK320" s="19"/>
      <c r="CL320" s="19"/>
    </row>
    <row r="321" spans="1:92" x14ac:dyDescent="0.25">
      <c r="A321" s="3">
        <f t="shared" si="103"/>
        <v>18</v>
      </c>
      <c r="B321" s="5"/>
      <c r="C321" s="6"/>
      <c r="D321" s="8"/>
      <c r="E321" s="80"/>
      <c r="F321" s="79"/>
      <c r="G321" s="21" t="s">
        <v>28</v>
      </c>
      <c r="H321" s="23"/>
      <c r="I321" s="54">
        <f t="shared" si="98"/>
        <v>0</v>
      </c>
      <c r="J321" s="7"/>
      <c r="K321" s="54">
        <f t="shared" si="99"/>
        <v>0</v>
      </c>
      <c r="L321" s="33">
        <v>25</v>
      </c>
      <c r="M321" s="4">
        <f t="shared" si="100"/>
        <v>0</v>
      </c>
      <c r="N321" s="4">
        <f t="shared" si="101"/>
        <v>0</v>
      </c>
      <c r="O321" s="4">
        <f t="shared" si="102"/>
        <v>0</v>
      </c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  <c r="AA321" s="53"/>
      <c r="AB321" s="53"/>
      <c r="AC321" s="53"/>
      <c r="AD321" s="53"/>
      <c r="AE321" s="53"/>
      <c r="AF321" s="53"/>
      <c r="AG321" s="53"/>
      <c r="AH321" s="53"/>
      <c r="AI321" s="53"/>
      <c r="AJ321" s="53"/>
      <c r="AK321" s="53"/>
      <c r="AL321" s="53"/>
      <c r="AM321" s="53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/>
      <c r="BO321" s="16"/>
      <c r="BP321" s="16"/>
      <c r="BQ321" s="16"/>
      <c r="BR321" s="16"/>
      <c r="BS321" s="16"/>
      <c r="BT321" s="16"/>
      <c r="BU321" s="16"/>
      <c r="BV321" s="16"/>
      <c r="BW321" s="16"/>
      <c r="BX321" s="16"/>
      <c r="BY321" s="17"/>
      <c r="BZ321" s="20"/>
      <c r="CA321" s="19" t="e">
        <f>IF(+B321&lt;44592,+#REF!+#REF!+N321,0)</f>
        <v>#REF!</v>
      </c>
      <c r="CB321" s="19">
        <f>IF(+B321&gt;44592,+IF(+B321&lt;44620,+#REF!+#REF!+N321,0),0)</f>
        <v>0</v>
      </c>
      <c r="CC321" s="19"/>
      <c r="CD321" s="19"/>
      <c r="CE321" s="19"/>
      <c r="CF321" s="19"/>
      <c r="CG321" s="19"/>
      <c r="CH321" s="19"/>
      <c r="CI321" s="19"/>
      <c r="CJ321" s="19"/>
      <c r="CK321" s="19"/>
      <c r="CL321" s="19"/>
    </row>
    <row r="322" spans="1:92" x14ac:dyDescent="0.25">
      <c r="A322" s="3">
        <f t="shared" si="103"/>
        <v>19</v>
      </c>
      <c r="B322" s="5"/>
      <c r="C322" s="6"/>
      <c r="D322" s="8"/>
      <c r="E322" s="80"/>
      <c r="F322" s="79"/>
      <c r="G322" s="21" t="s">
        <v>28</v>
      </c>
      <c r="H322" s="23"/>
      <c r="I322" s="54">
        <f t="shared" si="98"/>
        <v>0</v>
      </c>
      <c r="J322" s="7"/>
      <c r="K322" s="54">
        <f t="shared" si="99"/>
        <v>0</v>
      </c>
      <c r="L322" s="33">
        <v>25</v>
      </c>
      <c r="M322" s="4">
        <f t="shared" si="100"/>
        <v>0</v>
      </c>
      <c r="N322" s="4">
        <f t="shared" si="101"/>
        <v>0</v>
      </c>
      <c r="O322" s="4">
        <f t="shared" si="102"/>
        <v>0</v>
      </c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  <c r="AA322" s="53"/>
      <c r="AB322" s="53"/>
      <c r="AC322" s="53"/>
      <c r="AD322" s="53"/>
      <c r="AE322" s="53"/>
      <c r="AF322" s="53"/>
      <c r="AG322" s="53"/>
      <c r="AH322" s="53"/>
      <c r="AI322" s="53"/>
      <c r="AJ322" s="53"/>
      <c r="AK322" s="53"/>
      <c r="AL322" s="53"/>
      <c r="AM322" s="53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  <c r="BY322" s="17"/>
      <c r="BZ322" s="20"/>
      <c r="CA322" s="19" t="e">
        <f>IF(+B322&lt;44592,+#REF!+#REF!+N322,0)</f>
        <v>#REF!</v>
      </c>
      <c r="CB322" s="19">
        <f>IF(+B322&gt;44592,+IF(+B322&lt;44620,+#REF!+#REF!+N322,0),0)</f>
        <v>0</v>
      </c>
      <c r="CC322" s="19"/>
      <c r="CD322" s="19"/>
      <c r="CE322" s="19"/>
      <c r="CF322" s="19"/>
      <c r="CG322" s="19"/>
      <c r="CH322" s="19"/>
      <c r="CI322" s="19"/>
      <c r="CJ322" s="19"/>
      <c r="CK322" s="19"/>
      <c r="CL322" s="19"/>
    </row>
    <row r="323" spans="1:92" x14ac:dyDescent="0.25">
      <c r="A323" s="3">
        <f t="shared" si="103"/>
        <v>20</v>
      </c>
      <c r="B323" s="5"/>
      <c r="C323" s="6"/>
      <c r="D323" s="8"/>
      <c r="E323" s="80"/>
      <c r="F323" s="79"/>
      <c r="G323" s="21" t="s">
        <v>28</v>
      </c>
      <c r="H323" s="23"/>
      <c r="I323" s="54">
        <f t="shared" si="98"/>
        <v>0</v>
      </c>
      <c r="J323" s="7"/>
      <c r="K323" s="54">
        <f t="shared" si="99"/>
        <v>0</v>
      </c>
      <c r="L323" s="33">
        <v>25</v>
      </c>
      <c r="M323" s="4">
        <f t="shared" si="100"/>
        <v>0</v>
      </c>
      <c r="N323" s="4">
        <f t="shared" si="101"/>
        <v>0</v>
      </c>
      <c r="O323" s="4">
        <f t="shared" si="102"/>
        <v>0</v>
      </c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  <c r="AA323" s="53"/>
      <c r="AB323" s="53"/>
      <c r="AC323" s="53"/>
      <c r="AD323" s="53"/>
      <c r="AE323" s="53"/>
      <c r="AF323" s="53"/>
      <c r="AG323" s="53"/>
      <c r="AH323" s="53"/>
      <c r="AI323" s="53"/>
      <c r="AJ323" s="53"/>
      <c r="AK323" s="53"/>
      <c r="AL323" s="53"/>
      <c r="AM323" s="53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/>
      <c r="BO323" s="16"/>
      <c r="BP323" s="16"/>
      <c r="BQ323" s="16"/>
      <c r="BR323" s="16"/>
      <c r="BS323" s="16"/>
      <c r="BT323" s="16"/>
      <c r="BU323" s="16"/>
      <c r="BV323" s="16"/>
      <c r="BW323" s="16"/>
      <c r="BX323" s="16"/>
      <c r="BY323" s="17"/>
      <c r="BZ323" s="20"/>
      <c r="CA323" s="19" t="e">
        <f>IF(+B323&lt;44592,+#REF!+#REF!+N323,0)</f>
        <v>#REF!</v>
      </c>
      <c r="CB323" s="19">
        <f>IF(+B323&gt;44592,+IF(+B323&lt;44620,+#REF!+#REF!+N323,0),0)</f>
        <v>0</v>
      </c>
      <c r="CC323" s="19"/>
      <c r="CD323" s="19"/>
      <c r="CE323" s="19"/>
      <c r="CF323" s="19"/>
      <c r="CG323" s="19"/>
      <c r="CH323" s="19"/>
      <c r="CI323" s="19"/>
      <c r="CJ323" s="19"/>
      <c r="CK323" s="19"/>
      <c r="CL323" s="19"/>
    </row>
    <row r="324" spans="1:92" x14ac:dyDescent="0.25">
      <c r="A324" s="3">
        <f t="shared" si="103"/>
        <v>21</v>
      </c>
      <c r="B324" s="5"/>
      <c r="C324" s="6"/>
      <c r="D324" s="8"/>
      <c r="E324" s="80"/>
      <c r="F324" s="79"/>
      <c r="G324" s="21" t="s">
        <v>28</v>
      </c>
      <c r="H324" s="23"/>
      <c r="I324" s="54">
        <f t="shared" si="98"/>
        <v>0</v>
      </c>
      <c r="J324" s="7"/>
      <c r="K324" s="54">
        <f t="shared" si="99"/>
        <v>0</v>
      </c>
      <c r="L324" s="33">
        <v>25</v>
      </c>
      <c r="M324" s="4">
        <f t="shared" si="100"/>
        <v>0</v>
      </c>
      <c r="N324" s="4">
        <f t="shared" si="101"/>
        <v>0</v>
      </c>
      <c r="O324" s="4">
        <f t="shared" si="102"/>
        <v>0</v>
      </c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  <c r="AA324" s="53"/>
      <c r="AB324" s="53"/>
      <c r="AC324" s="53"/>
      <c r="AD324" s="53"/>
      <c r="AE324" s="53"/>
      <c r="AF324" s="53"/>
      <c r="AG324" s="53"/>
      <c r="AH324" s="53"/>
      <c r="AI324" s="53"/>
      <c r="AJ324" s="53"/>
      <c r="AK324" s="53"/>
      <c r="AL324" s="53"/>
      <c r="AM324" s="53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/>
      <c r="BO324" s="16"/>
      <c r="BP324" s="16"/>
      <c r="BQ324" s="16"/>
      <c r="BR324" s="16"/>
      <c r="BS324" s="16"/>
      <c r="BT324" s="16"/>
      <c r="BU324" s="16"/>
      <c r="BV324" s="16"/>
      <c r="BW324" s="16"/>
      <c r="BX324" s="16"/>
      <c r="BY324" s="17"/>
      <c r="BZ324" s="17"/>
      <c r="CA324" s="19" t="e">
        <f>IF(+B324&lt;44592,+#REF!+#REF!+N324,0)</f>
        <v>#REF!</v>
      </c>
      <c r="CB324" s="19">
        <f>IF(+B324&gt;44592,+IF(+B324&lt;44620,+#REF!+#REF!+N324,0),0)</f>
        <v>0</v>
      </c>
      <c r="CC324" s="19"/>
      <c r="CD324" s="19"/>
      <c r="CE324" s="19"/>
      <c r="CF324" s="19"/>
      <c r="CG324" s="19"/>
      <c r="CH324" s="19"/>
      <c r="CI324" s="19"/>
      <c r="CJ324" s="19"/>
      <c r="CK324" s="19"/>
      <c r="CL324" s="19"/>
    </row>
    <row r="325" spans="1:92" x14ac:dyDescent="0.25">
      <c r="A325" s="3">
        <f t="shared" si="103"/>
        <v>22</v>
      </c>
      <c r="B325" s="5"/>
      <c r="C325" s="6"/>
      <c r="D325" s="8"/>
      <c r="E325" s="80"/>
      <c r="F325" s="79"/>
      <c r="G325" s="21" t="s">
        <v>28</v>
      </c>
      <c r="H325" s="23"/>
      <c r="I325" s="54">
        <f t="shared" si="98"/>
        <v>0</v>
      </c>
      <c r="J325" s="7"/>
      <c r="K325" s="54">
        <f t="shared" si="99"/>
        <v>0</v>
      </c>
      <c r="L325" s="33">
        <v>25</v>
      </c>
      <c r="M325" s="4">
        <f t="shared" si="100"/>
        <v>0</v>
      </c>
      <c r="N325" s="4">
        <f t="shared" si="101"/>
        <v>0</v>
      </c>
      <c r="O325" s="4">
        <f t="shared" si="102"/>
        <v>0</v>
      </c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  <c r="AA325" s="53"/>
      <c r="AB325" s="53"/>
      <c r="AC325" s="53"/>
      <c r="AD325" s="53"/>
      <c r="AE325" s="53"/>
      <c r="AF325" s="53"/>
      <c r="AG325" s="53"/>
      <c r="AH325" s="53"/>
      <c r="AI325" s="53"/>
      <c r="AJ325" s="53"/>
      <c r="AK325" s="53"/>
      <c r="AL325" s="53"/>
      <c r="AM325" s="53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/>
      <c r="BO325" s="16"/>
      <c r="BP325" s="16"/>
      <c r="BQ325" s="16"/>
      <c r="BR325" s="16"/>
      <c r="BS325" s="16"/>
      <c r="BT325" s="16"/>
      <c r="BU325" s="16"/>
      <c r="BV325" s="16"/>
      <c r="BW325" s="16"/>
      <c r="BX325" s="16"/>
      <c r="BY325" s="17"/>
      <c r="BZ325" s="17"/>
      <c r="CA325" s="19" t="e">
        <f>IF(+B325&lt;44592,+#REF!+#REF!+N325,0)</f>
        <v>#REF!</v>
      </c>
      <c r="CB325" s="19">
        <f>IF(+B325&gt;44592,+IF(+B325&lt;44620,+#REF!+#REF!+N325,0),0)</f>
        <v>0</v>
      </c>
      <c r="CC325" s="19"/>
      <c r="CD325" s="19"/>
      <c r="CE325" s="19"/>
      <c r="CF325" s="19"/>
      <c r="CG325" s="19"/>
      <c r="CH325" s="19"/>
      <c r="CI325" s="19"/>
      <c r="CJ325" s="19"/>
      <c r="CK325" s="19"/>
      <c r="CL325" s="19"/>
    </row>
    <row r="326" spans="1:92" x14ac:dyDescent="0.25">
      <c r="A326" s="3">
        <f t="shared" si="103"/>
        <v>23</v>
      </c>
      <c r="B326" s="5"/>
      <c r="C326" s="6"/>
      <c r="D326" s="8"/>
      <c r="E326" s="80"/>
      <c r="F326" s="79"/>
      <c r="G326" s="21" t="s">
        <v>28</v>
      </c>
      <c r="H326" s="23"/>
      <c r="I326" s="54">
        <f t="shared" si="98"/>
        <v>0</v>
      </c>
      <c r="J326" s="7"/>
      <c r="K326" s="54">
        <f t="shared" si="99"/>
        <v>0</v>
      </c>
      <c r="L326" s="33">
        <v>25</v>
      </c>
      <c r="M326" s="4">
        <f t="shared" si="100"/>
        <v>0</v>
      </c>
      <c r="N326" s="4">
        <f t="shared" si="101"/>
        <v>0</v>
      </c>
      <c r="O326" s="4">
        <f t="shared" si="102"/>
        <v>0</v>
      </c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  <c r="AA326" s="53"/>
      <c r="AB326" s="53"/>
      <c r="AC326" s="53"/>
      <c r="AD326" s="53"/>
      <c r="AE326" s="53"/>
      <c r="AF326" s="53"/>
      <c r="AG326" s="53"/>
      <c r="AH326" s="53"/>
      <c r="AI326" s="53"/>
      <c r="AJ326" s="53"/>
      <c r="AK326" s="53"/>
      <c r="AL326" s="53"/>
      <c r="AM326" s="53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  <c r="BS326" s="16"/>
      <c r="BT326" s="16"/>
      <c r="BU326" s="16"/>
      <c r="BV326" s="16"/>
      <c r="BW326" s="16"/>
      <c r="BX326" s="16"/>
      <c r="BY326" s="17"/>
      <c r="BZ326" s="17"/>
      <c r="CA326" s="19" t="e">
        <f>IF(+B326&lt;44592,+#REF!+#REF!+N326,0)</f>
        <v>#REF!</v>
      </c>
      <c r="CB326" s="19">
        <f>IF(+B326&gt;44592,+IF(+B326&lt;44620,+#REF!+#REF!+N326,0),0)</f>
        <v>0</v>
      </c>
      <c r="CC326" s="19"/>
      <c r="CD326" s="19"/>
      <c r="CE326" s="19"/>
      <c r="CF326" s="19"/>
      <c r="CG326" s="19"/>
      <c r="CH326" s="19"/>
      <c r="CI326" s="19"/>
      <c r="CJ326" s="19"/>
      <c r="CK326" s="19"/>
      <c r="CL326" s="19"/>
    </row>
    <row r="327" spans="1:92" x14ac:dyDescent="0.25">
      <c r="A327" s="3">
        <f t="shared" si="103"/>
        <v>24</v>
      </c>
      <c r="B327" s="5"/>
      <c r="C327" s="6"/>
      <c r="D327" s="8"/>
      <c r="E327" s="80"/>
      <c r="F327" s="79"/>
      <c r="G327" s="21" t="s">
        <v>28</v>
      </c>
      <c r="H327" s="23"/>
      <c r="I327" s="54">
        <f t="shared" si="98"/>
        <v>0</v>
      </c>
      <c r="J327" s="7"/>
      <c r="K327" s="54">
        <f t="shared" si="99"/>
        <v>0</v>
      </c>
      <c r="L327" s="33">
        <v>25</v>
      </c>
      <c r="M327" s="4">
        <f t="shared" si="100"/>
        <v>0</v>
      </c>
      <c r="N327" s="4">
        <f t="shared" si="101"/>
        <v>0</v>
      </c>
      <c r="O327" s="4">
        <f t="shared" si="102"/>
        <v>0</v>
      </c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3"/>
      <c r="AA327" s="53"/>
      <c r="AB327" s="53"/>
      <c r="AC327" s="53"/>
      <c r="AD327" s="53"/>
      <c r="AE327" s="53"/>
      <c r="AF327" s="53"/>
      <c r="AG327" s="53"/>
      <c r="AH327" s="53"/>
      <c r="AI327" s="53"/>
      <c r="AJ327" s="53"/>
      <c r="AK327" s="53"/>
      <c r="AL327" s="53"/>
      <c r="AM327" s="53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  <c r="BO327" s="16"/>
      <c r="BP327" s="16"/>
      <c r="BQ327" s="16"/>
      <c r="BR327" s="16"/>
      <c r="BS327" s="16"/>
      <c r="BT327" s="16"/>
      <c r="BU327" s="16"/>
      <c r="BV327" s="16"/>
      <c r="BW327" s="16"/>
      <c r="BX327" s="16"/>
      <c r="BY327" s="17"/>
      <c r="BZ327" s="17"/>
      <c r="CA327" s="19" t="e">
        <f>IF(+B327&lt;44592,+#REF!+#REF!+N327,0)</f>
        <v>#REF!</v>
      </c>
      <c r="CB327" s="19">
        <f>IF(+B327&gt;44592,+IF(+B327&lt;44620,+#REF!+#REF!+N327,0),0)</f>
        <v>0</v>
      </c>
      <c r="CC327" s="19"/>
      <c r="CD327" s="19"/>
      <c r="CE327" s="19"/>
      <c r="CF327" s="19"/>
      <c r="CG327" s="19"/>
      <c r="CH327" s="19"/>
      <c r="CI327" s="19"/>
      <c r="CJ327" s="19"/>
      <c r="CK327" s="19"/>
      <c r="CL327" s="19"/>
    </row>
    <row r="328" spans="1:92" x14ac:dyDescent="0.25">
      <c r="A328" s="3">
        <f t="shared" si="103"/>
        <v>25</v>
      </c>
      <c r="B328" s="5"/>
      <c r="C328" s="6"/>
      <c r="D328" s="8"/>
      <c r="E328" s="80"/>
      <c r="F328" s="79"/>
      <c r="G328" s="21" t="s">
        <v>28</v>
      </c>
      <c r="H328" s="23"/>
      <c r="I328" s="54">
        <f t="shared" si="98"/>
        <v>0</v>
      </c>
      <c r="J328" s="7"/>
      <c r="K328" s="54">
        <f t="shared" si="99"/>
        <v>0</v>
      </c>
      <c r="L328" s="33">
        <v>25</v>
      </c>
      <c r="M328" s="4">
        <f t="shared" si="100"/>
        <v>0</v>
      </c>
      <c r="N328" s="4">
        <f t="shared" si="101"/>
        <v>0</v>
      </c>
      <c r="O328" s="4">
        <f t="shared" si="102"/>
        <v>0</v>
      </c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  <c r="AA328" s="53"/>
      <c r="AB328" s="53"/>
      <c r="AC328" s="53"/>
      <c r="AD328" s="53"/>
      <c r="AE328" s="53"/>
      <c r="AF328" s="53"/>
      <c r="AG328" s="53"/>
      <c r="AH328" s="53"/>
      <c r="AI328" s="53"/>
      <c r="AJ328" s="53"/>
      <c r="AK328" s="53"/>
      <c r="AL328" s="53"/>
      <c r="AM328" s="53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/>
      <c r="BO328" s="16"/>
      <c r="BP328" s="16"/>
      <c r="BQ328" s="16"/>
      <c r="BR328" s="16"/>
      <c r="BS328" s="16"/>
      <c r="BT328" s="16"/>
      <c r="BU328" s="16"/>
      <c r="BV328" s="16"/>
      <c r="BW328" s="16"/>
      <c r="BX328" s="16"/>
      <c r="BY328" s="17"/>
      <c r="BZ328" s="17"/>
      <c r="CA328" s="17"/>
      <c r="CB328" s="17"/>
      <c r="CC328" s="17"/>
      <c r="CD328" s="17"/>
      <c r="CE328" s="17"/>
    </row>
    <row r="329" spans="1:92" ht="4.5" customHeight="1" x14ac:dyDescent="0.25">
      <c r="A329" s="89"/>
      <c r="B329" s="90"/>
      <c r="C329" s="90"/>
      <c r="D329" s="90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1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3"/>
      <c r="AA329" s="53"/>
      <c r="AB329" s="53"/>
      <c r="AC329" s="53"/>
      <c r="AD329" s="53"/>
      <c r="AE329" s="53"/>
      <c r="AF329" s="53"/>
      <c r="AG329" s="53"/>
      <c r="AH329" s="53"/>
      <c r="AI329" s="53"/>
      <c r="AJ329" s="53"/>
      <c r="AK329" s="53"/>
      <c r="AL329" s="53"/>
      <c r="AM329" s="53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/>
      <c r="BO329" s="16"/>
      <c r="BP329" s="16"/>
      <c r="BQ329" s="16"/>
      <c r="BR329" s="16"/>
      <c r="BS329" s="16"/>
      <c r="BT329" s="16"/>
      <c r="BU329" s="16"/>
      <c r="BV329" s="16"/>
      <c r="BW329" s="16"/>
      <c r="BX329" s="16"/>
      <c r="BY329" s="17"/>
      <c r="BZ329" s="17"/>
      <c r="CA329" s="17"/>
      <c r="CB329" s="17"/>
      <c r="CC329" s="17"/>
      <c r="CD329" s="17"/>
      <c r="CE329" s="17"/>
    </row>
    <row r="330" spans="1:92" s="88" customFormat="1" x14ac:dyDescent="0.25">
      <c r="A330" s="3" t="s">
        <v>102</v>
      </c>
      <c r="B330" s="3" t="s">
        <v>102</v>
      </c>
      <c r="C330" s="3" t="s">
        <v>102</v>
      </c>
      <c r="D330" s="3" t="s">
        <v>102</v>
      </c>
      <c r="E330" s="3" t="s">
        <v>102</v>
      </c>
      <c r="F330" s="3" t="s">
        <v>102</v>
      </c>
      <c r="G330" s="3" t="s">
        <v>102</v>
      </c>
      <c r="H330" s="3" t="s">
        <v>102</v>
      </c>
      <c r="I330" s="4">
        <f>SUM(I304:I328)</f>
        <v>0</v>
      </c>
      <c r="J330" s="4">
        <f t="shared" ref="J330" si="104">SUM(J304:J328)</f>
        <v>0</v>
      </c>
      <c r="K330" s="4">
        <f t="shared" ref="K330" si="105">SUM(K304:K328)</f>
        <v>0</v>
      </c>
      <c r="L330" s="3" t="s">
        <v>102</v>
      </c>
      <c r="M330" s="4">
        <f t="shared" ref="M330" si="106">SUM(M304:M328)</f>
        <v>0</v>
      </c>
      <c r="N330" s="4">
        <f t="shared" ref="N330" si="107">SUM(N304:N328)</f>
        <v>0</v>
      </c>
      <c r="O330" s="4">
        <f t="shared" ref="O330" si="108">SUM(O304:O328)</f>
        <v>0</v>
      </c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84"/>
      <c r="AM330" s="84"/>
      <c r="AN330" s="85"/>
      <c r="AO330" s="85"/>
      <c r="AP330" s="85"/>
      <c r="AQ330" s="85"/>
      <c r="AR330" s="85"/>
      <c r="AS330" s="85"/>
      <c r="AT330" s="85"/>
      <c r="AU330" s="85"/>
      <c r="AV330" s="85"/>
      <c r="AW330" s="85"/>
      <c r="AX330" s="85"/>
      <c r="AY330" s="85"/>
      <c r="AZ330" s="85"/>
      <c r="BA330" s="85"/>
      <c r="BB330" s="85"/>
      <c r="BC330" s="85"/>
      <c r="BD330" s="85"/>
      <c r="BE330" s="85"/>
      <c r="BF330" s="85"/>
      <c r="BG330" s="85"/>
      <c r="BH330" s="85"/>
      <c r="BI330" s="85"/>
      <c r="BJ330" s="85"/>
      <c r="BK330" s="85"/>
      <c r="BL330" s="85"/>
      <c r="BM330" s="85"/>
      <c r="BN330" s="85"/>
      <c r="BO330" s="85"/>
      <c r="BP330" s="85"/>
      <c r="BQ330" s="85"/>
      <c r="BR330" s="85"/>
      <c r="BS330" s="85"/>
      <c r="BT330" s="85"/>
      <c r="BU330" s="85"/>
      <c r="BV330" s="85"/>
      <c r="BW330" s="85"/>
      <c r="BX330" s="85"/>
      <c r="BY330" s="86"/>
      <c r="BZ330" s="86"/>
      <c r="CA330" s="86"/>
      <c r="CB330" s="86"/>
      <c r="CC330" s="86"/>
      <c r="CD330" s="86"/>
      <c r="CE330" s="86"/>
      <c r="CF330" s="87"/>
      <c r="CG330" s="87"/>
      <c r="CH330" s="87"/>
      <c r="CI330" s="87"/>
      <c r="CJ330" s="87"/>
      <c r="CK330" s="87"/>
      <c r="CL330" s="87"/>
      <c r="CM330" s="87"/>
      <c r="CN330" s="87"/>
    </row>
    <row r="331" spans="1:92" x14ac:dyDescent="0.25">
      <c r="A331" s="1" t="s">
        <v>7</v>
      </c>
      <c r="C331" s="28" t="str">
        <f>+C298</f>
        <v>TVRTKA XY D.O.O.</v>
      </c>
      <c r="D331" s="92"/>
      <c r="E331" s="92"/>
      <c r="F331" s="92"/>
      <c r="G331" s="92"/>
      <c r="H331" s="93"/>
      <c r="I331" s="93"/>
      <c r="J331" s="93"/>
      <c r="K331" s="27"/>
      <c r="L331" s="32"/>
    </row>
    <row r="332" spans="1:92" x14ac:dyDescent="0.25">
      <c r="A332" s="1" t="s">
        <v>9</v>
      </c>
      <c r="C332" s="30" t="str">
        <f>+C299</f>
        <v>91184883380</v>
      </c>
      <c r="D332" s="94"/>
      <c r="E332" s="95"/>
      <c r="F332" s="95"/>
      <c r="G332" s="28" t="str">
        <f>+G299</f>
        <v>KARLOVAC, VINIČKI PUT 20</v>
      </c>
      <c r="H332" s="92"/>
      <c r="I332" s="92"/>
      <c r="J332" s="92"/>
      <c r="K332" s="27"/>
      <c r="L332" s="32"/>
    </row>
    <row r="334" spans="1:92" ht="18.75" x14ac:dyDescent="0.25">
      <c r="A334" s="47" t="s">
        <v>99</v>
      </c>
      <c r="B334" s="47"/>
      <c r="C334" s="47"/>
      <c r="D334" s="47"/>
      <c r="E334" s="47"/>
      <c r="F334" s="47"/>
      <c r="G334" s="47"/>
      <c r="H334" s="47"/>
      <c r="I334" s="47"/>
      <c r="J334" s="47"/>
      <c r="K334" s="48" t="s">
        <v>100</v>
      </c>
      <c r="L334" s="51">
        <v>44866</v>
      </c>
      <c r="M334" s="49" t="s">
        <v>101</v>
      </c>
      <c r="N334" s="51">
        <v>44895</v>
      </c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0"/>
      <c r="AC334" s="50"/>
      <c r="AD334" s="50"/>
      <c r="AE334" s="50"/>
      <c r="AF334" s="50"/>
      <c r="AG334" s="50"/>
      <c r="AH334" s="50"/>
      <c r="AI334" s="50"/>
      <c r="AJ334" s="50"/>
      <c r="AK334" s="50"/>
      <c r="AL334" s="50"/>
      <c r="AM334" s="50"/>
    </row>
    <row r="335" spans="1:92" ht="18" x14ac:dyDescent="0.25">
      <c r="A335" s="25" t="s">
        <v>0</v>
      </c>
      <c r="B335" s="25" t="s">
        <v>6</v>
      </c>
      <c r="C335" s="25" t="s">
        <v>1</v>
      </c>
      <c r="D335" s="26" t="s">
        <v>24</v>
      </c>
      <c r="E335" s="26" t="s">
        <v>106</v>
      </c>
      <c r="F335" s="26" t="s">
        <v>107</v>
      </c>
      <c r="G335" s="81" t="s">
        <v>25</v>
      </c>
      <c r="H335" s="26" t="s">
        <v>31</v>
      </c>
      <c r="I335" s="26" t="s">
        <v>41</v>
      </c>
      <c r="J335" s="26" t="s">
        <v>2</v>
      </c>
      <c r="K335" s="26" t="s">
        <v>42</v>
      </c>
      <c r="L335" s="82" t="s">
        <v>43</v>
      </c>
      <c r="M335" s="26" t="s">
        <v>3</v>
      </c>
      <c r="N335" s="26" t="s">
        <v>4</v>
      </c>
      <c r="O335" s="26" t="s">
        <v>5</v>
      </c>
      <c r="P335" s="52"/>
      <c r="Q335" s="83" t="s">
        <v>111</v>
      </c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  <c r="AC335" s="52"/>
      <c r="AD335" s="52"/>
      <c r="AE335" s="52"/>
      <c r="AF335" s="52"/>
      <c r="AG335" s="52"/>
      <c r="AH335" s="52"/>
      <c r="AI335" s="52"/>
      <c r="AJ335" s="52"/>
      <c r="AK335" s="52"/>
      <c r="AL335" s="52"/>
      <c r="AM335" s="52"/>
      <c r="AN335" s="12"/>
      <c r="AO335" s="12" t="s">
        <v>25</v>
      </c>
      <c r="AP335" s="12"/>
      <c r="AQ335" s="12"/>
      <c r="AR335" s="12"/>
      <c r="AS335" s="12"/>
      <c r="AT335" s="12"/>
      <c r="AU335" s="12"/>
      <c r="AV335" s="12"/>
      <c r="AW335" s="12"/>
      <c r="AX335" s="12"/>
      <c r="AY335" s="12"/>
      <c r="AZ335" s="12"/>
      <c r="BA335" s="12"/>
      <c r="BB335" s="12"/>
      <c r="BC335" s="12"/>
      <c r="BD335" s="12"/>
      <c r="BE335" s="12"/>
      <c r="BF335" s="12"/>
      <c r="BG335" s="12"/>
      <c r="BH335" s="12"/>
      <c r="BI335" s="12"/>
      <c r="BJ335" s="12"/>
      <c r="BK335" s="12"/>
      <c r="BL335" s="12"/>
      <c r="BM335" s="12"/>
      <c r="BN335" s="12"/>
      <c r="BO335" s="12"/>
      <c r="BP335" s="12"/>
      <c r="BQ335" s="12"/>
      <c r="BR335" s="12"/>
      <c r="BS335" s="12"/>
      <c r="BT335" s="12"/>
      <c r="BU335" s="12"/>
      <c r="BV335" s="12"/>
      <c r="BW335" s="12"/>
      <c r="BX335" s="12"/>
      <c r="BY335" s="13"/>
      <c r="BZ335" s="13"/>
      <c r="CA335" s="14" t="s">
        <v>12</v>
      </c>
      <c r="CB335" s="15" t="s">
        <v>13</v>
      </c>
      <c r="CC335" s="15" t="s">
        <v>14</v>
      </c>
      <c r="CD335" s="15" t="s">
        <v>15</v>
      </c>
      <c r="CE335" s="15" t="s">
        <v>16</v>
      </c>
      <c r="CF335" s="15" t="s">
        <v>17</v>
      </c>
      <c r="CG335" s="15" t="s">
        <v>18</v>
      </c>
      <c r="CH335" s="15" t="s">
        <v>19</v>
      </c>
      <c r="CI335" s="15" t="s">
        <v>20</v>
      </c>
      <c r="CJ335" s="15" t="s">
        <v>21</v>
      </c>
      <c r="CK335" s="15" t="s">
        <v>22</v>
      </c>
      <c r="CL335" s="15" t="s">
        <v>23</v>
      </c>
    </row>
    <row r="337" spans="1:90" x14ac:dyDescent="0.25">
      <c r="A337" s="3">
        <v>1</v>
      </c>
      <c r="B337" s="5"/>
      <c r="C337" s="6"/>
      <c r="D337" s="8"/>
      <c r="E337" s="80"/>
      <c r="F337" s="79"/>
      <c r="G337" s="21" t="s">
        <v>28</v>
      </c>
      <c r="H337" s="23"/>
      <c r="I337" s="54">
        <f>+H337*D337</f>
        <v>0</v>
      </c>
      <c r="J337" s="7"/>
      <c r="K337" s="54">
        <f>+I337-J337</f>
        <v>0</v>
      </c>
      <c r="L337" s="33">
        <v>25</v>
      </c>
      <c r="M337" s="4">
        <f>IF(+L337=5,+K337*L337/100,0)</f>
        <v>0</v>
      </c>
      <c r="N337" s="4">
        <f>+IF(+L337=13,+K337*L337/100,0)</f>
        <v>0</v>
      </c>
      <c r="O337" s="4">
        <f>+IF(+L337=25,+K337*L337/100,0)</f>
        <v>0</v>
      </c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3"/>
      <c r="AA337" s="53"/>
      <c r="AB337" s="53"/>
      <c r="AC337" s="53"/>
      <c r="AD337" s="53"/>
      <c r="AE337" s="53"/>
      <c r="AF337" s="53"/>
      <c r="AG337" s="53"/>
      <c r="AH337" s="53"/>
      <c r="AI337" s="53"/>
      <c r="AJ337" s="53"/>
      <c r="AK337" s="53"/>
      <c r="AL337" s="53"/>
      <c r="AM337" s="53"/>
      <c r="AN337" s="16"/>
      <c r="AO337" s="24" t="s">
        <v>28</v>
      </c>
      <c r="AP337" s="16"/>
      <c r="AQ337" s="31">
        <v>5</v>
      </c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  <c r="BM337" s="16"/>
      <c r="BN337" s="16"/>
      <c r="BO337" s="16"/>
      <c r="BP337" s="16"/>
      <c r="BQ337" s="16"/>
      <c r="BR337" s="16"/>
      <c r="BS337" s="16"/>
      <c r="BT337" s="16"/>
      <c r="BU337" s="16"/>
      <c r="BV337" s="16"/>
      <c r="BW337" s="16"/>
      <c r="BX337" s="16"/>
      <c r="BY337" s="17">
        <v>1</v>
      </c>
      <c r="BZ337" s="18">
        <v>44592</v>
      </c>
      <c r="CA337" s="19" t="e">
        <f>IF(+B337&lt;44592,+#REF!+#REF!+N337,0)</f>
        <v>#REF!</v>
      </c>
      <c r="CB337" s="19" t="b">
        <f>IF(+B337&gt;44592,+IF(+B337&lt;44620,+#REF!+#REF!+N337,0))</f>
        <v>0</v>
      </c>
      <c r="CC337" s="19"/>
      <c r="CD337" s="19"/>
      <c r="CE337" s="19"/>
      <c r="CF337" s="19"/>
      <c r="CG337" s="19"/>
      <c r="CH337" s="19"/>
      <c r="CI337" s="19"/>
      <c r="CJ337" s="19"/>
      <c r="CK337" s="19"/>
      <c r="CL337" s="19"/>
    </row>
    <row r="338" spans="1:90" x14ac:dyDescent="0.25">
      <c r="A338" s="3">
        <f>+A337+1</f>
        <v>2</v>
      </c>
      <c r="B338" s="5"/>
      <c r="C338" s="6"/>
      <c r="D338" s="8"/>
      <c r="E338" s="80"/>
      <c r="F338" s="79"/>
      <c r="G338" s="21" t="s">
        <v>28</v>
      </c>
      <c r="H338" s="23"/>
      <c r="I338" s="54">
        <f t="shared" ref="I338:I361" si="109">+H338*D338</f>
        <v>0</v>
      </c>
      <c r="J338" s="7"/>
      <c r="K338" s="54">
        <f t="shared" ref="K338:K361" si="110">+I338-J338</f>
        <v>0</v>
      </c>
      <c r="L338" s="33">
        <v>25</v>
      </c>
      <c r="M338" s="4">
        <f t="shared" ref="M338:M361" si="111">IF(+L338=5,+K338*L338/100,0)</f>
        <v>0</v>
      </c>
      <c r="N338" s="4">
        <f t="shared" ref="N338:N361" si="112">+IF(+L338=13,+K338*L338/100,0)</f>
        <v>0</v>
      </c>
      <c r="O338" s="4">
        <f t="shared" ref="O338:O361" si="113">+IF(+L338=25,+K338*L338/100,0)</f>
        <v>0</v>
      </c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3"/>
      <c r="AA338" s="53"/>
      <c r="AB338" s="53"/>
      <c r="AC338" s="53"/>
      <c r="AD338" s="53"/>
      <c r="AE338" s="53"/>
      <c r="AF338" s="53"/>
      <c r="AG338" s="53"/>
      <c r="AH338" s="53"/>
      <c r="AI338" s="53"/>
      <c r="AJ338" s="53"/>
      <c r="AK338" s="53"/>
      <c r="AL338" s="53"/>
      <c r="AM338" s="53"/>
      <c r="AN338" s="16"/>
      <c r="AO338" s="24" t="s">
        <v>29</v>
      </c>
      <c r="AP338" s="16"/>
      <c r="AQ338" s="31">
        <v>13</v>
      </c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/>
      <c r="BO338" s="16"/>
      <c r="BP338" s="16"/>
      <c r="BQ338" s="16"/>
      <c r="BR338" s="16"/>
      <c r="BS338" s="16"/>
      <c r="BT338" s="16"/>
      <c r="BU338" s="16"/>
      <c r="BV338" s="16"/>
      <c r="BW338" s="16"/>
      <c r="BX338" s="16"/>
      <c r="BY338" s="17">
        <v>2</v>
      </c>
      <c r="BZ338" s="18">
        <v>44620</v>
      </c>
      <c r="CA338" s="19" t="e">
        <f>IF(+B338&lt;44592,+#REF!+#REF!+N338,0)</f>
        <v>#REF!</v>
      </c>
      <c r="CB338" s="19">
        <f>IF(+B338&gt;44592,+IF(+B338&lt;44620,+#REF!+#REF!+N338,0),0)</f>
        <v>0</v>
      </c>
      <c r="CC338" s="19"/>
      <c r="CD338" s="19"/>
      <c r="CE338" s="19"/>
      <c r="CF338" s="19"/>
      <c r="CG338" s="19"/>
      <c r="CH338" s="19"/>
      <c r="CI338" s="19"/>
      <c r="CJ338" s="19"/>
      <c r="CK338" s="19"/>
      <c r="CL338" s="19"/>
    </row>
    <row r="339" spans="1:90" x14ac:dyDescent="0.25">
      <c r="A339" s="3">
        <f t="shared" ref="A339:A361" si="114">+A338+1</f>
        <v>3</v>
      </c>
      <c r="B339" s="5"/>
      <c r="C339" s="6"/>
      <c r="D339" s="8"/>
      <c r="E339" s="80"/>
      <c r="F339" s="79"/>
      <c r="G339" s="21" t="s">
        <v>28</v>
      </c>
      <c r="H339" s="23"/>
      <c r="I339" s="54">
        <f t="shared" si="109"/>
        <v>0</v>
      </c>
      <c r="J339" s="7"/>
      <c r="K339" s="54">
        <f t="shared" si="110"/>
        <v>0</v>
      </c>
      <c r="L339" s="33">
        <v>25</v>
      </c>
      <c r="M339" s="4">
        <f t="shared" si="111"/>
        <v>0</v>
      </c>
      <c r="N339" s="4">
        <f t="shared" si="112"/>
        <v>0</v>
      </c>
      <c r="O339" s="4">
        <f t="shared" si="113"/>
        <v>0</v>
      </c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  <c r="AA339" s="53"/>
      <c r="AB339" s="53"/>
      <c r="AC339" s="53"/>
      <c r="AD339" s="53"/>
      <c r="AE339" s="53"/>
      <c r="AF339" s="53"/>
      <c r="AG339" s="53"/>
      <c r="AH339" s="53"/>
      <c r="AI339" s="53"/>
      <c r="AJ339" s="53"/>
      <c r="AK339" s="53"/>
      <c r="AL339" s="53"/>
      <c r="AM339" s="53"/>
      <c r="AN339" s="16"/>
      <c r="AO339" s="24" t="s">
        <v>27</v>
      </c>
      <c r="AP339" s="16"/>
      <c r="AQ339" s="31">
        <v>25</v>
      </c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/>
      <c r="BO339" s="16"/>
      <c r="BP339" s="16"/>
      <c r="BQ339" s="16"/>
      <c r="BR339" s="16"/>
      <c r="BS339" s="16"/>
      <c r="BT339" s="16"/>
      <c r="BU339" s="16"/>
      <c r="BV339" s="16"/>
      <c r="BW339" s="16"/>
      <c r="BX339" s="16"/>
      <c r="BY339" s="17">
        <v>3</v>
      </c>
      <c r="BZ339" s="18">
        <v>44651</v>
      </c>
      <c r="CA339" s="19" t="e">
        <f>IF(+B339&lt;44592,+#REF!+#REF!+N339,0)</f>
        <v>#REF!</v>
      </c>
      <c r="CB339" s="19">
        <f>IF(+B339&gt;44592,+IF(+B339&lt;44620,+#REF!+#REF!+N339,0),0)</f>
        <v>0</v>
      </c>
      <c r="CC339" s="19"/>
      <c r="CD339" s="19"/>
      <c r="CE339" s="19"/>
      <c r="CF339" s="19"/>
      <c r="CG339" s="19"/>
      <c r="CH339" s="19"/>
      <c r="CI339" s="19"/>
      <c r="CJ339" s="19"/>
      <c r="CK339" s="19"/>
      <c r="CL339" s="19"/>
    </row>
    <row r="340" spans="1:90" x14ac:dyDescent="0.25">
      <c r="A340" s="3">
        <f t="shared" si="114"/>
        <v>4</v>
      </c>
      <c r="B340" s="5"/>
      <c r="C340" s="6"/>
      <c r="D340" s="8"/>
      <c r="E340" s="80"/>
      <c r="F340" s="79"/>
      <c r="G340" s="21" t="s">
        <v>28</v>
      </c>
      <c r="H340" s="23"/>
      <c r="I340" s="54">
        <f t="shared" si="109"/>
        <v>0</v>
      </c>
      <c r="J340" s="7"/>
      <c r="K340" s="54">
        <f t="shared" si="110"/>
        <v>0</v>
      </c>
      <c r="L340" s="33">
        <v>25</v>
      </c>
      <c r="M340" s="4">
        <f t="shared" si="111"/>
        <v>0</v>
      </c>
      <c r="N340" s="4">
        <f t="shared" si="112"/>
        <v>0</v>
      </c>
      <c r="O340" s="4">
        <f t="shared" si="113"/>
        <v>0</v>
      </c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  <c r="AA340" s="53"/>
      <c r="AB340" s="53"/>
      <c r="AC340" s="53"/>
      <c r="AD340" s="53"/>
      <c r="AE340" s="53"/>
      <c r="AF340" s="53"/>
      <c r="AG340" s="53"/>
      <c r="AH340" s="53"/>
      <c r="AI340" s="53"/>
      <c r="AJ340" s="53"/>
      <c r="AK340" s="53"/>
      <c r="AL340" s="53"/>
      <c r="AM340" s="53"/>
      <c r="AN340" s="16"/>
      <c r="AO340" s="24" t="s">
        <v>30</v>
      </c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  <c r="BL340" s="16"/>
      <c r="BM340" s="16"/>
      <c r="BN340" s="16"/>
      <c r="BO340" s="16"/>
      <c r="BP340" s="16"/>
      <c r="BQ340" s="16"/>
      <c r="BR340" s="16"/>
      <c r="BS340" s="16"/>
      <c r="BT340" s="16"/>
      <c r="BU340" s="16"/>
      <c r="BV340" s="16"/>
      <c r="BW340" s="16"/>
      <c r="BX340" s="16"/>
      <c r="BY340" s="17">
        <v>4</v>
      </c>
      <c r="BZ340" s="18">
        <v>44681</v>
      </c>
      <c r="CA340" s="19" t="e">
        <f>IF(+B340&lt;44592,+#REF!+#REF!+N340,0)</f>
        <v>#REF!</v>
      </c>
      <c r="CB340" s="19">
        <f>IF(+B340&gt;44592,+IF(+B340&lt;44620,+#REF!+#REF!+N340,0),0)</f>
        <v>0</v>
      </c>
      <c r="CC340" s="19"/>
      <c r="CD340" s="19"/>
      <c r="CE340" s="19"/>
      <c r="CF340" s="19"/>
      <c r="CG340" s="19"/>
      <c r="CH340" s="19"/>
      <c r="CI340" s="19"/>
      <c r="CJ340" s="19"/>
      <c r="CK340" s="19"/>
      <c r="CL340" s="19"/>
    </row>
    <row r="341" spans="1:90" x14ac:dyDescent="0.25">
      <c r="A341" s="3">
        <f t="shared" si="114"/>
        <v>5</v>
      </c>
      <c r="B341" s="5"/>
      <c r="C341" s="6"/>
      <c r="D341" s="8"/>
      <c r="E341" s="80"/>
      <c r="F341" s="79"/>
      <c r="G341" s="21" t="s">
        <v>28</v>
      </c>
      <c r="H341" s="23"/>
      <c r="I341" s="54">
        <f t="shared" si="109"/>
        <v>0</v>
      </c>
      <c r="J341" s="7"/>
      <c r="K341" s="54">
        <f t="shared" si="110"/>
        <v>0</v>
      </c>
      <c r="L341" s="33">
        <v>25</v>
      </c>
      <c r="M341" s="4">
        <f t="shared" si="111"/>
        <v>0</v>
      </c>
      <c r="N341" s="4">
        <f t="shared" si="112"/>
        <v>0</v>
      </c>
      <c r="O341" s="4">
        <f t="shared" si="113"/>
        <v>0</v>
      </c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3"/>
      <c r="AA341" s="53"/>
      <c r="AB341" s="53"/>
      <c r="AC341" s="53"/>
      <c r="AD341" s="53"/>
      <c r="AE341" s="53"/>
      <c r="AF341" s="53"/>
      <c r="AG341" s="53"/>
      <c r="AH341" s="53"/>
      <c r="AI341" s="53"/>
      <c r="AJ341" s="53"/>
      <c r="AK341" s="53"/>
      <c r="AL341" s="53"/>
      <c r="AM341" s="53"/>
      <c r="AN341" s="16"/>
      <c r="AO341" s="24" t="s">
        <v>32</v>
      </c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/>
      <c r="BO341" s="16"/>
      <c r="BP341" s="16"/>
      <c r="BQ341" s="16"/>
      <c r="BR341" s="16"/>
      <c r="BS341" s="16"/>
      <c r="BT341" s="16"/>
      <c r="BU341" s="16"/>
      <c r="BV341" s="16"/>
      <c r="BW341" s="16"/>
      <c r="BX341" s="16"/>
      <c r="BY341" s="17">
        <v>5</v>
      </c>
      <c r="BZ341" s="18">
        <v>44712</v>
      </c>
      <c r="CA341" s="19" t="e">
        <f>IF(+B341&lt;44592,+#REF!+#REF!+N341,0)</f>
        <v>#REF!</v>
      </c>
      <c r="CB341" s="19">
        <f>IF(+B341&gt;44592,+IF(+B341&lt;44620,+#REF!+#REF!+N341,0),0)</f>
        <v>0</v>
      </c>
      <c r="CC341" s="19"/>
      <c r="CD341" s="19"/>
      <c r="CE341" s="19"/>
      <c r="CF341" s="19"/>
      <c r="CG341" s="19"/>
      <c r="CH341" s="19"/>
      <c r="CI341" s="19"/>
      <c r="CJ341" s="19"/>
      <c r="CK341" s="19"/>
      <c r="CL341" s="19"/>
    </row>
    <row r="342" spans="1:90" x14ac:dyDescent="0.25">
      <c r="A342" s="3">
        <f t="shared" si="114"/>
        <v>6</v>
      </c>
      <c r="B342" s="5"/>
      <c r="C342" s="6"/>
      <c r="D342" s="8"/>
      <c r="E342" s="80"/>
      <c r="F342" s="79"/>
      <c r="G342" s="21" t="s">
        <v>28</v>
      </c>
      <c r="H342" s="23"/>
      <c r="I342" s="54">
        <f t="shared" si="109"/>
        <v>0</v>
      </c>
      <c r="J342" s="7"/>
      <c r="K342" s="54">
        <f t="shared" si="110"/>
        <v>0</v>
      </c>
      <c r="L342" s="33">
        <v>25</v>
      </c>
      <c r="M342" s="4">
        <f t="shared" si="111"/>
        <v>0</v>
      </c>
      <c r="N342" s="4">
        <f t="shared" si="112"/>
        <v>0</v>
      </c>
      <c r="O342" s="4">
        <f t="shared" si="113"/>
        <v>0</v>
      </c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  <c r="AA342" s="53"/>
      <c r="AB342" s="53"/>
      <c r="AC342" s="53"/>
      <c r="AD342" s="53"/>
      <c r="AE342" s="53"/>
      <c r="AF342" s="53"/>
      <c r="AG342" s="53"/>
      <c r="AH342" s="53"/>
      <c r="AI342" s="53"/>
      <c r="AJ342" s="53"/>
      <c r="AK342" s="53"/>
      <c r="AL342" s="53"/>
      <c r="AM342" s="53"/>
      <c r="AN342" s="16"/>
      <c r="AO342" s="24" t="s">
        <v>33</v>
      </c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/>
      <c r="BL342" s="16"/>
      <c r="BM342" s="16"/>
      <c r="BN342" s="16"/>
      <c r="BO342" s="16"/>
      <c r="BP342" s="16"/>
      <c r="BQ342" s="16"/>
      <c r="BR342" s="16"/>
      <c r="BS342" s="16"/>
      <c r="BT342" s="16"/>
      <c r="BU342" s="16"/>
      <c r="BV342" s="16"/>
      <c r="BW342" s="16"/>
      <c r="BX342" s="16"/>
      <c r="BY342" s="17">
        <v>6</v>
      </c>
      <c r="BZ342" s="18">
        <v>44742</v>
      </c>
      <c r="CA342" s="19" t="e">
        <f>IF(+B342&lt;44592,+#REF!+#REF!+N342,0)</f>
        <v>#REF!</v>
      </c>
      <c r="CB342" s="19">
        <f>IF(+B342&gt;44592,+IF(+B342&lt;44620,+#REF!+#REF!+N342,0),0)</f>
        <v>0</v>
      </c>
      <c r="CC342" s="19"/>
      <c r="CD342" s="19"/>
      <c r="CE342" s="19"/>
      <c r="CF342" s="19"/>
      <c r="CG342" s="19"/>
      <c r="CH342" s="19"/>
      <c r="CI342" s="19"/>
      <c r="CJ342" s="19"/>
      <c r="CK342" s="19"/>
      <c r="CL342" s="19"/>
    </row>
    <row r="343" spans="1:90" x14ac:dyDescent="0.25">
      <c r="A343" s="3">
        <f t="shared" si="114"/>
        <v>7</v>
      </c>
      <c r="B343" s="5"/>
      <c r="C343" s="6"/>
      <c r="D343" s="8"/>
      <c r="E343" s="80"/>
      <c r="F343" s="79"/>
      <c r="G343" s="21" t="s">
        <v>28</v>
      </c>
      <c r="H343" s="23"/>
      <c r="I343" s="54">
        <f t="shared" si="109"/>
        <v>0</v>
      </c>
      <c r="J343" s="7"/>
      <c r="K343" s="54">
        <f t="shared" si="110"/>
        <v>0</v>
      </c>
      <c r="L343" s="33">
        <v>25</v>
      </c>
      <c r="M343" s="4">
        <f t="shared" si="111"/>
        <v>0</v>
      </c>
      <c r="N343" s="4">
        <f t="shared" si="112"/>
        <v>0</v>
      </c>
      <c r="O343" s="4">
        <f t="shared" si="113"/>
        <v>0</v>
      </c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3"/>
      <c r="AA343" s="53"/>
      <c r="AB343" s="53"/>
      <c r="AC343" s="53"/>
      <c r="AD343" s="53"/>
      <c r="AE343" s="53"/>
      <c r="AF343" s="53"/>
      <c r="AG343" s="53"/>
      <c r="AH343" s="53"/>
      <c r="AI343" s="53"/>
      <c r="AJ343" s="53"/>
      <c r="AK343" s="53"/>
      <c r="AL343" s="53"/>
      <c r="AM343" s="53"/>
      <c r="AN343" s="16"/>
      <c r="AO343" s="24" t="s">
        <v>34</v>
      </c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/>
      <c r="BO343" s="16"/>
      <c r="BP343" s="16"/>
      <c r="BQ343" s="16"/>
      <c r="BR343" s="16"/>
      <c r="BS343" s="16"/>
      <c r="BT343" s="16"/>
      <c r="BU343" s="16"/>
      <c r="BV343" s="16"/>
      <c r="BW343" s="16"/>
      <c r="BX343" s="16"/>
      <c r="BY343" s="17">
        <v>7</v>
      </c>
      <c r="BZ343" s="18">
        <v>44773</v>
      </c>
      <c r="CA343" s="19" t="e">
        <f>IF(+B343&lt;44592,+#REF!+#REF!+N343,0)</f>
        <v>#REF!</v>
      </c>
      <c r="CB343" s="19">
        <f>IF(+B343&gt;44592,+IF(+B343&lt;44620,+#REF!+#REF!+N343,0),0)</f>
        <v>0</v>
      </c>
      <c r="CC343" s="19"/>
      <c r="CD343" s="19"/>
      <c r="CE343" s="19"/>
      <c r="CF343" s="19"/>
      <c r="CG343" s="19"/>
      <c r="CH343" s="19"/>
      <c r="CI343" s="19"/>
      <c r="CJ343" s="19"/>
      <c r="CK343" s="19"/>
      <c r="CL343" s="19"/>
    </row>
    <row r="344" spans="1:90" x14ac:dyDescent="0.25">
      <c r="A344" s="3">
        <f t="shared" si="114"/>
        <v>8</v>
      </c>
      <c r="B344" s="5"/>
      <c r="C344" s="6"/>
      <c r="D344" s="8"/>
      <c r="E344" s="80"/>
      <c r="F344" s="79"/>
      <c r="G344" s="21" t="s">
        <v>28</v>
      </c>
      <c r="H344" s="23"/>
      <c r="I344" s="54">
        <f t="shared" si="109"/>
        <v>0</v>
      </c>
      <c r="J344" s="7"/>
      <c r="K344" s="54">
        <f t="shared" si="110"/>
        <v>0</v>
      </c>
      <c r="L344" s="33">
        <v>25</v>
      </c>
      <c r="M344" s="4">
        <f t="shared" si="111"/>
        <v>0</v>
      </c>
      <c r="N344" s="4">
        <f t="shared" si="112"/>
        <v>0</v>
      </c>
      <c r="O344" s="4">
        <f t="shared" si="113"/>
        <v>0</v>
      </c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  <c r="AA344" s="53"/>
      <c r="AB344" s="53"/>
      <c r="AC344" s="53"/>
      <c r="AD344" s="53"/>
      <c r="AE344" s="53"/>
      <c r="AF344" s="53"/>
      <c r="AG344" s="53"/>
      <c r="AH344" s="53"/>
      <c r="AI344" s="53"/>
      <c r="AJ344" s="53"/>
      <c r="AK344" s="53"/>
      <c r="AL344" s="53"/>
      <c r="AM344" s="53"/>
      <c r="AN344" s="16"/>
      <c r="AO344" s="24" t="s">
        <v>35</v>
      </c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/>
      <c r="BO344" s="16"/>
      <c r="BP344" s="16"/>
      <c r="BQ344" s="16"/>
      <c r="BR344" s="16"/>
      <c r="BS344" s="16"/>
      <c r="BT344" s="16"/>
      <c r="BU344" s="16"/>
      <c r="BV344" s="16"/>
      <c r="BW344" s="16"/>
      <c r="BX344" s="16"/>
      <c r="BY344" s="17">
        <v>8</v>
      </c>
      <c r="BZ344" s="18">
        <v>44804</v>
      </c>
      <c r="CA344" s="19" t="e">
        <f>IF(+B344&lt;44592,+#REF!+#REF!+N344,0)</f>
        <v>#REF!</v>
      </c>
      <c r="CB344" s="19">
        <f>IF(+B344&gt;44592,+IF(+B344&lt;44620,+#REF!+#REF!+N344,0),0)</f>
        <v>0</v>
      </c>
      <c r="CC344" s="19"/>
      <c r="CD344" s="19"/>
      <c r="CE344" s="19"/>
      <c r="CF344" s="19"/>
      <c r="CG344" s="19"/>
      <c r="CH344" s="19"/>
      <c r="CI344" s="19"/>
      <c r="CJ344" s="19"/>
      <c r="CK344" s="19"/>
      <c r="CL344" s="19"/>
    </row>
    <row r="345" spans="1:90" x14ac:dyDescent="0.25">
      <c r="A345" s="3">
        <f t="shared" si="114"/>
        <v>9</v>
      </c>
      <c r="B345" s="5"/>
      <c r="C345" s="6"/>
      <c r="D345" s="8"/>
      <c r="E345" s="80"/>
      <c r="F345" s="79"/>
      <c r="G345" s="21" t="s">
        <v>28</v>
      </c>
      <c r="H345" s="23"/>
      <c r="I345" s="54">
        <f t="shared" si="109"/>
        <v>0</v>
      </c>
      <c r="J345" s="7"/>
      <c r="K345" s="54">
        <f t="shared" si="110"/>
        <v>0</v>
      </c>
      <c r="L345" s="33">
        <v>25</v>
      </c>
      <c r="M345" s="4">
        <f t="shared" si="111"/>
        <v>0</v>
      </c>
      <c r="N345" s="4">
        <f t="shared" si="112"/>
        <v>0</v>
      </c>
      <c r="O345" s="4">
        <f t="shared" si="113"/>
        <v>0</v>
      </c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  <c r="AA345" s="53"/>
      <c r="AB345" s="53"/>
      <c r="AC345" s="53"/>
      <c r="AD345" s="53"/>
      <c r="AE345" s="53"/>
      <c r="AF345" s="53"/>
      <c r="AG345" s="53"/>
      <c r="AH345" s="53"/>
      <c r="AI345" s="53"/>
      <c r="AJ345" s="53"/>
      <c r="AK345" s="53"/>
      <c r="AL345" s="53"/>
      <c r="AM345" s="53"/>
      <c r="AN345" s="16"/>
      <c r="AO345" s="24" t="s">
        <v>36</v>
      </c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/>
      <c r="BO345" s="16"/>
      <c r="BP345" s="16"/>
      <c r="BQ345" s="16"/>
      <c r="BR345" s="16"/>
      <c r="BS345" s="16"/>
      <c r="BT345" s="16"/>
      <c r="BU345" s="16"/>
      <c r="BV345" s="16"/>
      <c r="BW345" s="16"/>
      <c r="BX345" s="16"/>
      <c r="BY345" s="17">
        <v>9</v>
      </c>
      <c r="BZ345" s="18">
        <v>44834</v>
      </c>
      <c r="CA345" s="19" t="e">
        <f>IF(+B345&lt;44592,+#REF!+#REF!+N345,0)</f>
        <v>#REF!</v>
      </c>
      <c r="CB345" s="19">
        <f>IF(+B345&gt;44592,+IF(+B345&lt;44620,+#REF!+#REF!+N345,0),0)</f>
        <v>0</v>
      </c>
      <c r="CC345" s="19"/>
      <c r="CD345" s="19"/>
      <c r="CE345" s="19"/>
      <c r="CF345" s="19"/>
      <c r="CG345" s="19"/>
      <c r="CH345" s="19"/>
      <c r="CI345" s="19"/>
      <c r="CJ345" s="19"/>
      <c r="CK345" s="19"/>
      <c r="CL345" s="19"/>
    </row>
    <row r="346" spans="1:90" x14ac:dyDescent="0.25">
      <c r="A346" s="3">
        <f t="shared" si="114"/>
        <v>10</v>
      </c>
      <c r="B346" s="5"/>
      <c r="C346" s="6"/>
      <c r="D346" s="8"/>
      <c r="E346" s="80"/>
      <c r="F346" s="79"/>
      <c r="G346" s="21" t="s">
        <v>28</v>
      </c>
      <c r="H346" s="23"/>
      <c r="I346" s="54">
        <f t="shared" si="109"/>
        <v>0</v>
      </c>
      <c r="J346" s="7"/>
      <c r="K346" s="54">
        <f t="shared" si="110"/>
        <v>0</v>
      </c>
      <c r="L346" s="33">
        <v>25</v>
      </c>
      <c r="M346" s="4">
        <f t="shared" si="111"/>
        <v>0</v>
      </c>
      <c r="N346" s="4">
        <f t="shared" si="112"/>
        <v>0</v>
      </c>
      <c r="O346" s="4">
        <f t="shared" si="113"/>
        <v>0</v>
      </c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3"/>
      <c r="AA346" s="53"/>
      <c r="AB346" s="53"/>
      <c r="AC346" s="53"/>
      <c r="AD346" s="53"/>
      <c r="AE346" s="53"/>
      <c r="AF346" s="53"/>
      <c r="AG346" s="53"/>
      <c r="AH346" s="53"/>
      <c r="AI346" s="53"/>
      <c r="AJ346" s="53"/>
      <c r="AK346" s="53"/>
      <c r="AL346" s="53"/>
      <c r="AM346" s="53"/>
      <c r="AN346" s="16"/>
      <c r="AO346" s="24" t="s">
        <v>37</v>
      </c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/>
      <c r="BO346" s="16"/>
      <c r="BP346" s="16"/>
      <c r="BQ346" s="16"/>
      <c r="BR346" s="16"/>
      <c r="BS346" s="16"/>
      <c r="BT346" s="16"/>
      <c r="BU346" s="16"/>
      <c r="BV346" s="16"/>
      <c r="BW346" s="16"/>
      <c r="BX346" s="16"/>
      <c r="BY346" s="17">
        <v>10</v>
      </c>
      <c r="BZ346" s="18">
        <v>44865</v>
      </c>
      <c r="CA346" s="19" t="e">
        <f>IF(+B346&lt;44592,+#REF!+#REF!+N346,0)</f>
        <v>#REF!</v>
      </c>
      <c r="CB346" s="19">
        <f>IF(+B346&gt;44592,+IF(+B346&lt;44620,+#REF!+#REF!+N346,0),0)</f>
        <v>0</v>
      </c>
      <c r="CC346" s="19"/>
      <c r="CD346" s="19"/>
      <c r="CE346" s="19"/>
      <c r="CF346" s="19"/>
      <c r="CG346" s="19"/>
      <c r="CH346" s="19"/>
      <c r="CI346" s="19"/>
      <c r="CJ346" s="19"/>
      <c r="CK346" s="19"/>
      <c r="CL346" s="19"/>
    </row>
    <row r="347" spans="1:90" x14ac:dyDescent="0.25">
      <c r="A347" s="3">
        <f t="shared" si="114"/>
        <v>11</v>
      </c>
      <c r="B347" s="5"/>
      <c r="C347" s="6"/>
      <c r="D347" s="8"/>
      <c r="E347" s="80"/>
      <c r="F347" s="79"/>
      <c r="G347" s="21" t="s">
        <v>28</v>
      </c>
      <c r="H347" s="23"/>
      <c r="I347" s="54">
        <f t="shared" si="109"/>
        <v>0</v>
      </c>
      <c r="J347" s="7"/>
      <c r="K347" s="54">
        <f t="shared" si="110"/>
        <v>0</v>
      </c>
      <c r="L347" s="33">
        <v>25</v>
      </c>
      <c r="M347" s="4">
        <f t="shared" si="111"/>
        <v>0</v>
      </c>
      <c r="N347" s="4">
        <f t="shared" si="112"/>
        <v>0</v>
      </c>
      <c r="O347" s="4">
        <f t="shared" si="113"/>
        <v>0</v>
      </c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3"/>
      <c r="AA347" s="53"/>
      <c r="AB347" s="53"/>
      <c r="AC347" s="53"/>
      <c r="AD347" s="53"/>
      <c r="AE347" s="53"/>
      <c r="AF347" s="53"/>
      <c r="AG347" s="53"/>
      <c r="AH347" s="53"/>
      <c r="AI347" s="53"/>
      <c r="AJ347" s="53"/>
      <c r="AK347" s="53"/>
      <c r="AL347" s="53"/>
      <c r="AM347" s="53"/>
      <c r="AN347" s="16"/>
      <c r="AO347" s="24" t="s">
        <v>38</v>
      </c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6"/>
      <c r="BL347" s="16"/>
      <c r="BM347" s="16"/>
      <c r="BN347" s="16"/>
      <c r="BO347" s="16"/>
      <c r="BP347" s="16"/>
      <c r="BQ347" s="16"/>
      <c r="BR347" s="16"/>
      <c r="BS347" s="16"/>
      <c r="BT347" s="16"/>
      <c r="BU347" s="16"/>
      <c r="BV347" s="16"/>
      <c r="BW347" s="16"/>
      <c r="BX347" s="16"/>
      <c r="BY347" s="17">
        <v>11</v>
      </c>
      <c r="BZ347" s="18">
        <v>44895</v>
      </c>
      <c r="CA347" s="19" t="e">
        <f>IF(+B347&lt;44592,+#REF!+#REF!+N347,0)</f>
        <v>#REF!</v>
      </c>
      <c r="CB347" s="19">
        <f>IF(+B347&gt;44592,+IF(+B347&lt;44620,+#REF!+#REF!+N347,0),0)</f>
        <v>0</v>
      </c>
      <c r="CC347" s="19"/>
      <c r="CD347" s="19"/>
      <c r="CE347" s="19"/>
      <c r="CF347" s="19"/>
      <c r="CG347" s="19"/>
      <c r="CH347" s="19"/>
      <c r="CI347" s="19"/>
      <c r="CJ347" s="19"/>
      <c r="CK347" s="19"/>
      <c r="CL347" s="19"/>
    </row>
    <row r="348" spans="1:90" x14ac:dyDescent="0.25">
      <c r="A348" s="3">
        <f t="shared" si="114"/>
        <v>12</v>
      </c>
      <c r="B348" s="5"/>
      <c r="C348" s="6"/>
      <c r="D348" s="8"/>
      <c r="E348" s="80"/>
      <c r="F348" s="79"/>
      <c r="G348" s="21" t="s">
        <v>28</v>
      </c>
      <c r="H348" s="23"/>
      <c r="I348" s="54">
        <f t="shared" si="109"/>
        <v>0</v>
      </c>
      <c r="J348" s="7"/>
      <c r="K348" s="54">
        <f t="shared" si="110"/>
        <v>0</v>
      </c>
      <c r="L348" s="33">
        <v>25</v>
      </c>
      <c r="M348" s="4">
        <f t="shared" si="111"/>
        <v>0</v>
      </c>
      <c r="N348" s="4">
        <f t="shared" si="112"/>
        <v>0</v>
      </c>
      <c r="O348" s="4">
        <f t="shared" si="113"/>
        <v>0</v>
      </c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3"/>
      <c r="AA348" s="53"/>
      <c r="AB348" s="53"/>
      <c r="AC348" s="53"/>
      <c r="AD348" s="53"/>
      <c r="AE348" s="53"/>
      <c r="AF348" s="53"/>
      <c r="AG348" s="53"/>
      <c r="AH348" s="53"/>
      <c r="AI348" s="53"/>
      <c r="AJ348" s="53"/>
      <c r="AK348" s="53"/>
      <c r="AL348" s="53"/>
      <c r="AM348" s="53"/>
      <c r="AN348" s="16"/>
      <c r="AO348" s="24" t="s">
        <v>39</v>
      </c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/>
      <c r="BO348" s="16"/>
      <c r="BP348" s="16"/>
      <c r="BQ348" s="16"/>
      <c r="BR348" s="16"/>
      <c r="BS348" s="16"/>
      <c r="BT348" s="16"/>
      <c r="BU348" s="16"/>
      <c r="BV348" s="16"/>
      <c r="BW348" s="16"/>
      <c r="BX348" s="16"/>
      <c r="BY348" s="17">
        <v>12</v>
      </c>
      <c r="BZ348" s="18">
        <v>44926</v>
      </c>
      <c r="CA348" s="19" t="e">
        <f>IF(+B348&lt;44592,+#REF!+#REF!+N348,0)</f>
        <v>#REF!</v>
      </c>
      <c r="CB348" s="19">
        <f>IF(+B348&gt;44592,+IF(+B348&lt;44620,+#REF!+#REF!+N348,0),0)</f>
        <v>0</v>
      </c>
      <c r="CC348" s="19"/>
      <c r="CD348" s="19"/>
      <c r="CE348" s="19"/>
      <c r="CF348" s="19"/>
      <c r="CG348" s="19"/>
      <c r="CH348" s="19"/>
      <c r="CI348" s="19"/>
      <c r="CJ348" s="19"/>
      <c r="CK348" s="19"/>
      <c r="CL348" s="19"/>
    </row>
    <row r="349" spans="1:90" x14ac:dyDescent="0.25">
      <c r="A349" s="3">
        <f t="shared" si="114"/>
        <v>13</v>
      </c>
      <c r="B349" s="5"/>
      <c r="C349" s="6"/>
      <c r="D349" s="8"/>
      <c r="E349" s="80"/>
      <c r="F349" s="79"/>
      <c r="G349" s="21" t="s">
        <v>28</v>
      </c>
      <c r="H349" s="23"/>
      <c r="I349" s="54">
        <f t="shared" si="109"/>
        <v>0</v>
      </c>
      <c r="J349" s="7"/>
      <c r="K349" s="54">
        <f t="shared" si="110"/>
        <v>0</v>
      </c>
      <c r="L349" s="33">
        <v>25</v>
      </c>
      <c r="M349" s="4">
        <f t="shared" si="111"/>
        <v>0</v>
      </c>
      <c r="N349" s="4">
        <f t="shared" si="112"/>
        <v>0</v>
      </c>
      <c r="O349" s="4">
        <f t="shared" si="113"/>
        <v>0</v>
      </c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3"/>
      <c r="AA349" s="53"/>
      <c r="AB349" s="53"/>
      <c r="AC349" s="53"/>
      <c r="AD349" s="53"/>
      <c r="AE349" s="53"/>
      <c r="AF349" s="53"/>
      <c r="AG349" s="53"/>
      <c r="AH349" s="53"/>
      <c r="AI349" s="53"/>
      <c r="AJ349" s="53"/>
      <c r="AK349" s="53"/>
      <c r="AL349" s="53"/>
      <c r="AM349" s="53"/>
      <c r="AN349" s="16"/>
      <c r="AO349" s="24" t="s">
        <v>40</v>
      </c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  <c r="BL349" s="16"/>
      <c r="BM349" s="16"/>
      <c r="BN349" s="16"/>
      <c r="BO349" s="16"/>
      <c r="BP349" s="16"/>
      <c r="BQ349" s="16"/>
      <c r="BR349" s="16"/>
      <c r="BS349" s="16"/>
      <c r="BT349" s="16"/>
      <c r="BU349" s="16"/>
      <c r="BV349" s="16"/>
      <c r="BW349" s="16"/>
      <c r="BX349" s="16"/>
      <c r="BY349" s="17"/>
      <c r="BZ349" s="20"/>
      <c r="CA349" s="19" t="e">
        <f>IF(+B349&lt;44592,+#REF!+#REF!+N349,0)</f>
        <v>#REF!</v>
      </c>
      <c r="CB349" s="19">
        <f>IF(+B349&gt;44592,+IF(+B349&lt;44620,+#REF!+#REF!+N349,0),0)</f>
        <v>0</v>
      </c>
      <c r="CC349" s="19"/>
      <c r="CD349" s="19"/>
      <c r="CE349" s="19"/>
      <c r="CF349" s="19"/>
      <c r="CG349" s="19"/>
      <c r="CH349" s="19"/>
      <c r="CI349" s="19"/>
      <c r="CJ349" s="19"/>
      <c r="CK349" s="19"/>
      <c r="CL349" s="19"/>
    </row>
    <row r="350" spans="1:90" x14ac:dyDescent="0.25">
      <c r="A350" s="3">
        <f t="shared" si="114"/>
        <v>14</v>
      </c>
      <c r="B350" s="5"/>
      <c r="C350" s="6"/>
      <c r="D350" s="8"/>
      <c r="E350" s="80"/>
      <c r="F350" s="79"/>
      <c r="G350" s="21" t="s">
        <v>28</v>
      </c>
      <c r="H350" s="23"/>
      <c r="I350" s="54">
        <f t="shared" si="109"/>
        <v>0</v>
      </c>
      <c r="J350" s="7"/>
      <c r="K350" s="54">
        <f t="shared" si="110"/>
        <v>0</v>
      </c>
      <c r="L350" s="33">
        <v>25</v>
      </c>
      <c r="M350" s="4">
        <f t="shared" si="111"/>
        <v>0</v>
      </c>
      <c r="N350" s="4">
        <f t="shared" si="112"/>
        <v>0</v>
      </c>
      <c r="O350" s="4">
        <f t="shared" si="113"/>
        <v>0</v>
      </c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3"/>
      <c r="AA350" s="53"/>
      <c r="AB350" s="53"/>
      <c r="AC350" s="53"/>
      <c r="AD350" s="53"/>
      <c r="AE350" s="53"/>
      <c r="AF350" s="53"/>
      <c r="AG350" s="53"/>
      <c r="AH350" s="53"/>
      <c r="AI350" s="53"/>
      <c r="AJ350" s="53"/>
      <c r="AK350" s="53"/>
      <c r="AL350" s="53"/>
      <c r="AM350" s="53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/>
      <c r="BO350" s="16"/>
      <c r="BP350" s="16"/>
      <c r="BQ350" s="16"/>
      <c r="BR350" s="16"/>
      <c r="BS350" s="16"/>
      <c r="BT350" s="16"/>
      <c r="BU350" s="16"/>
      <c r="BV350" s="16"/>
      <c r="BW350" s="16"/>
      <c r="BX350" s="16"/>
      <c r="BY350" s="17"/>
      <c r="BZ350" s="20"/>
      <c r="CA350" s="19" t="e">
        <f>IF(+B350&lt;44592,+#REF!+#REF!+N350,0)</f>
        <v>#REF!</v>
      </c>
      <c r="CB350" s="19">
        <f>IF(+B350&gt;44592,+IF(+B350&lt;44620,+#REF!+#REF!+N350,0),0)</f>
        <v>0</v>
      </c>
      <c r="CC350" s="19"/>
      <c r="CD350" s="19"/>
      <c r="CE350" s="19"/>
      <c r="CF350" s="19"/>
      <c r="CG350" s="19"/>
      <c r="CH350" s="19"/>
      <c r="CI350" s="19"/>
      <c r="CJ350" s="19"/>
      <c r="CK350" s="19"/>
      <c r="CL350" s="19"/>
    </row>
    <row r="351" spans="1:90" x14ac:dyDescent="0.25">
      <c r="A351" s="3">
        <f t="shared" si="114"/>
        <v>15</v>
      </c>
      <c r="B351" s="5"/>
      <c r="C351" s="6"/>
      <c r="D351" s="8"/>
      <c r="E351" s="80"/>
      <c r="F351" s="79"/>
      <c r="G351" s="21" t="s">
        <v>28</v>
      </c>
      <c r="H351" s="23"/>
      <c r="I351" s="54">
        <f t="shared" si="109"/>
        <v>0</v>
      </c>
      <c r="J351" s="7"/>
      <c r="K351" s="54">
        <f t="shared" si="110"/>
        <v>0</v>
      </c>
      <c r="L351" s="33">
        <v>25</v>
      </c>
      <c r="M351" s="4">
        <f t="shared" si="111"/>
        <v>0</v>
      </c>
      <c r="N351" s="4">
        <f t="shared" si="112"/>
        <v>0</v>
      </c>
      <c r="O351" s="4">
        <f t="shared" si="113"/>
        <v>0</v>
      </c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3"/>
      <c r="AA351" s="53"/>
      <c r="AB351" s="53"/>
      <c r="AC351" s="53"/>
      <c r="AD351" s="53"/>
      <c r="AE351" s="53"/>
      <c r="AF351" s="53"/>
      <c r="AG351" s="53"/>
      <c r="AH351" s="53"/>
      <c r="AI351" s="53"/>
      <c r="AJ351" s="53"/>
      <c r="AK351" s="53"/>
      <c r="AL351" s="53"/>
      <c r="AM351" s="53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  <c r="BL351" s="16"/>
      <c r="BM351" s="16"/>
      <c r="BN351" s="16"/>
      <c r="BO351" s="16"/>
      <c r="BP351" s="16"/>
      <c r="BQ351" s="16"/>
      <c r="BR351" s="16"/>
      <c r="BS351" s="16"/>
      <c r="BT351" s="16"/>
      <c r="BU351" s="16"/>
      <c r="BV351" s="16"/>
      <c r="BW351" s="16"/>
      <c r="BX351" s="16"/>
      <c r="BY351" s="17"/>
      <c r="BZ351" s="20"/>
      <c r="CA351" s="19" t="e">
        <f>IF(+B351&lt;44592,+#REF!+#REF!+N351,0)</f>
        <v>#REF!</v>
      </c>
      <c r="CB351" s="19">
        <f>IF(+B351&gt;44592,+IF(+B351&lt;44620,+#REF!+#REF!+N351,0),0)</f>
        <v>0</v>
      </c>
      <c r="CC351" s="19"/>
      <c r="CD351" s="19"/>
      <c r="CE351" s="19"/>
      <c r="CF351" s="19"/>
      <c r="CG351" s="19"/>
      <c r="CH351" s="19"/>
      <c r="CI351" s="19"/>
      <c r="CJ351" s="19"/>
      <c r="CK351" s="19"/>
      <c r="CL351" s="19"/>
    </row>
    <row r="352" spans="1:90" x14ac:dyDescent="0.25">
      <c r="A352" s="3">
        <f t="shared" si="114"/>
        <v>16</v>
      </c>
      <c r="B352" s="5"/>
      <c r="C352" s="6"/>
      <c r="D352" s="8"/>
      <c r="E352" s="80"/>
      <c r="F352" s="79"/>
      <c r="G352" s="21" t="s">
        <v>28</v>
      </c>
      <c r="H352" s="23"/>
      <c r="I352" s="54">
        <f t="shared" si="109"/>
        <v>0</v>
      </c>
      <c r="J352" s="7"/>
      <c r="K352" s="54">
        <f t="shared" si="110"/>
        <v>0</v>
      </c>
      <c r="L352" s="33">
        <v>25</v>
      </c>
      <c r="M352" s="4">
        <f t="shared" si="111"/>
        <v>0</v>
      </c>
      <c r="N352" s="4">
        <f t="shared" si="112"/>
        <v>0</v>
      </c>
      <c r="O352" s="4">
        <f t="shared" si="113"/>
        <v>0</v>
      </c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3"/>
      <c r="AA352" s="53"/>
      <c r="AB352" s="53"/>
      <c r="AC352" s="53"/>
      <c r="AD352" s="53"/>
      <c r="AE352" s="53"/>
      <c r="AF352" s="53"/>
      <c r="AG352" s="53"/>
      <c r="AH352" s="53"/>
      <c r="AI352" s="53"/>
      <c r="AJ352" s="53"/>
      <c r="AK352" s="53"/>
      <c r="AL352" s="53"/>
      <c r="AM352" s="53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/>
      <c r="BL352" s="16"/>
      <c r="BM352" s="16"/>
      <c r="BN352" s="16"/>
      <c r="BO352" s="16"/>
      <c r="BP352" s="16"/>
      <c r="BQ352" s="16"/>
      <c r="BR352" s="16"/>
      <c r="BS352" s="16"/>
      <c r="BT352" s="16"/>
      <c r="BU352" s="16"/>
      <c r="BV352" s="16"/>
      <c r="BW352" s="16"/>
      <c r="BX352" s="16"/>
      <c r="BY352" s="17"/>
      <c r="BZ352" s="20"/>
      <c r="CA352" s="19" t="e">
        <f>IF(+B352&lt;44592,+#REF!+#REF!+N352,0)</f>
        <v>#REF!</v>
      </c>
      <c r="CB352" s="19">
        <f>IF(+B352&gt;44592,+IF(+B352&lt;44620,+#REF!+#REF!+N352,0),0)</f>
        <v>0</v>
      </c>
      <c r="CC352" s="19"/>
      <c r="CD352" s="19"/>
      <c r="CE352" s="19"/>
      <c r="CF352" s="19"/>
      <c r="CG352" s="19"/>
      <c r="CH352" s="19"/>
      <c r="CI352" s="19"/>
      <c r="CJ352" s="19"/>
      <c r="CK352" s="19"/>
      <c r="CL352" s="19"/>
    </row>
    <row r="353" spans="1:92" x14ac:dyDescent="0.25">
      <c r="A353" s="3">
        <f t="shared" si="114"/>
        <v>17</v>
      </c>
      <c r="B353" s="5"/>
      <c r="C353" s="6"/>
      <c r="D353" s="8"/>
      <c r="E353" s="80"/>
      <c r="F353" s="79"/>
      <c r="G353" s="21" t="s">
        <v>28</v>
      </c>
      <c r="H353" s="23"/>
      <c r="I353" s="54">
        <f t="shared" si="109"/>
        <v>0</v>
      </c>
      <c r="J353" s="7"/>
      <c r="K353" s="54">
        <f t="shared" si="110"/>
        <v>0</v>
      </c>
      <c r="L353" s="33">
        <v>25</v>
      </c>
      <c r="M353" s="4">
        <f t="shared" si="111"/>
        <v>0</v>
      </c>
      <c r="N353" s="4">
        <f t="shared" si="112"/>
        <v>0</v>
      </c>
      <c r="O353" s="4">
        <f t="shared" si="113"/>
        <v>0</v>
      </c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3"/>
      <c r="AA353" s="53"/>
      <c r="AB353" s="53"/>
      <c r="AC353" s="53"/>
      <c r="AD353" s="53"/>
      <c r="AE353" s="53"/>
      <c r="AF353" s="53"/>
      <c r="AG353" s="53"/>
      <c r="AH353" s="53"/>
      <c r="AI353" s="53"/>
      <c r="AJ353" s="53"/>
      <c r="AK353" s="53"/>
      <c r="AL353" s="53"/>
      <c r="AM353" s="53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/>
      <c r="BO353" s="16"/>
      <c r="BP353" s="16"/>
      <c r="BQ353" s="16"/>
      <c r="BR353" s="16"/>
      <c r="BS353" s="16"/>
      <c r="BT353" s="16"/>
      <c r="BU353" s="16"/>
      <c r="BV353" s="16"/>
      <c r="BW353" s="16"/>
      <c r="BX353" s="16"/>
      <c r="BY353" s="17"/>
      <c r="BZ353" s="20"/>
      <c r="CA353" s="19" t="e">
        <f>IF(+B353&lt;44592,+#REF!+#REF!+N353,0)</f>
        <v>#REF!</v>
      </c>
      <c r="CB353" s="19">
        <f>IF(+B353&gt;44592,+IF(+B353&lt;44620,+#REF!+#REF!+N353,0),0)</f>
        <v>0</v>
      </c>
      <c r="CC353" s="19"/>
      <c r="CD353" s="19"/>
      <c r="CE353" s="19"/>
      <c r="CF353" s="19"/>
      <c r="CG353" s="19"/>
      <c r="CH353" s="19"/>
      <c r="CI353" s="19"/>
      <c r="CJ353" s="19"/>
      <c r="CK353" s="19"/>
      <c r="CL353" s="19"/>
    </row>
    <row r="354" spans="1:92" x14ac:dyDescent="0.25">
      <c r="A354" s="3">
        <f t="shared" si="114"/>
        <v>18</v>
      </c>
      <c r="B354" s="5"/>
      <c r="C354" s="6"/>
      <c r="D354" s="8"/>
      <c r="E354" s="80"/>
      <c r="F354" s="79"/>
      <c r="G354" s="21" t="s">
        <v>28</v>
      </c>
      <c r="H354" s="23"/>
      <c r="I354" s="54">
        <f t="shared" si="109"/>
        <v>0</v>
      </c>
      <c r="J354" s="7"/>
      <c r="K354" s="54">
        <f t="shared" si="110"/>
        <v>0</v>
      </c>
      <c r="L354" s="33">
        <v>25</v>
      </c>
      <c r="M354" s="4">
        <f t="shared" si="111"/>
        <v>0</v>
      </c>
      <c r="N354" s="4">
        <f t="shared" si="112"/>
        <v>0</v>
      </c>
      <c r="O354" s="4">
        <f t="shared" si="113"/>
        <v>0</v>
      </c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3"/>
      <c r="AA354" s="53"/>
      <c r="AB354" s="53"/>
      <c r="AC354" s="53"/>
      <c r="AD354" s="53"/>
      <c r="AE354" s="53"/>
      <c r="AF354" s="53"/>
      <c r="AG354" s="53"/>
      <c r="AH354" s="53"/>
      <c r="AI354" s="53"/>
      <c r="AJ354" s="53"/>
      <c r="AK354" s="53"/>
      <c r="AL354" s="53"/>
      <c r="AM354" s="53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/>
      <c r="BL354" s="16"/>
      <c r="BM354" s="16"/>
      <c r="BN354" s="16"/>
      <c r="BO354" s="16"/>
      <c r="BP354" s="16"/>
      <c r="BQ354" s="16"/>
      <c r="BR354" s="16"/>
      <c r="BS354" s="16"/>
      <c r="BT354" s="16"/>
      <c r="BU354" s="16"/>
      <c r="BV354" s="16"/>
      <c r="BW354" s="16"/>
      <c r="BX354" s="16"/>
      <c r="BY354" s="17"/>
      <c r="BZ354" s="20"/>
      <c r="CA354" s="19" t="e">
        <f>IF(+B354&lt;44592,+#REF!+#REF!+N354,0)</f>
        <v>#REF!</v>
      </c>
      <c r="CB354" s="19">
        <f>IF(+B354&gt;44592,+IF(+B354&lt;44620,+#REF!+#REF!+N354,0),0)</f>
        <v>0</v>
      </c>
      <c r="CC354" s="19"/>
      <c r="CD354" s="19"/>
      <c r="CE354" s="19"/>
      <c r="CF354" s="19"/>
      <c r="CG354" s="19"/>
      <c r="CH354" s="19"/>
      <c r="CI354" s="19"/>
      <c r="CJ354" s="19"/>
      <c r="CK354" s="19"/>
      <c r="CL354" s="19"/>
    </row>
    <row r="355" spans="1:92" x14ac:dyDescent="0.25">
      <c r="A355" s="3">
        <f t="shared" si="114"/>
        <v>19</v>
      </c>
      <c r="B355" s="5"/>
      <c r="C355" s="6"/>
      <c r="D355" s="8"/>
      <c r="E355" s="80"/>
      <c r="F355" s="79"/>
      <c r="G355" s="21" t="s">
        <v>28</v>
      </c>
      <c r="H355" s="23"/>
      <c r="I355" s="54">
        <f t="shared" si="109"/>
        <v>0</v>
      </c>
      <c r="J355" s="7"/>
      <c r="K355" s="54">
        <f t="shared" si="110"/>
        <v>0</v>
      </c>
      <c r="L355" s="33">
        <v>25</v>
      </c>
      <c r="M355" s="4">
        <f t="shared" si="111"/>
        <v>0</v>
      </c>
      <c r="N355" s="4">
        <f t="shared" si="112"/>
        <v>0</v>
      </c>
      <c r="O355" s="4">
        <f t="shared" si="113"/>
        <v>0</v>
      </c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3"/>
      <c r="AA355" s="53"/>
      <c r="AB355" s="53"/>
      <c r="AC355" s="53"/>
      <c r="AD355" s="53"/>
      <c r="AE355" s="53"/>
      <c r="AF355" s="53"/>
      <c r="AG355" s="53"/>
      <c r="AH355" s="53"/>
      <c r="AI355" s="53"/>
      <c r="AJ355" s="53"/>
      <c r="AK355" s="53"/>
      <c r="AL355" s="53"/>
      <c r="AM355" s="53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/>
      <c r="BO355" s="16"/>
      <c r="BP355" s="16"/>
      <c r="BQ355" s="16"/>
      <c r="BR355" s="16"/>
      <c r="BS355" s="16"/>
      <c r="BT355" s="16"/>
      <c r="BU355" s="16"/>
      <c r="BV355" s="16"/>
      <c r="BW355" s="16"/>
      <c r="BX355" s="16"/>
      <c r="BY355" s="17"/>
      <c r="BZ355" s="20"/>
      <c r="CA355" s="19" t="e">
        <f>IF(+B355&lt;44592,+#REF!+#REF!+N355,0)</f>
        <v>#REF!</v>
      </c>
      <c r="CB355" s="19">
        <f>IF(+B355&gt;44592,+IF(+B355&lt;44620,+#REF!+#REF!+N355,0),0)</f>
        <v>0</v>
      </c>
      <c r="CC355" s="19"/>
      <c r="CD355" s="19"/>
      <c r="CE355" s="19"/>
      <c r="CF355" s="19"/>
      <c r="CG355" s="19"/>
      <c r="CH355" s="19"/>
      <c r="CI355" s="19"/>
      <c r="CJ355" s="19"/>
      <c r="CK355" s="19"/>
      <c r="CL355" s="19"/>
    </row>
    <row r="356" spans="1:92" x14ac:dyDescent="0.25">
      <c r="A356" s="3">
        <f t="shared" si="114"/>
        <v>20</v>
      </c>
      <c r="B356" s="5"/>
      <c r="C356" s="6"/>
      <c r="D356" s="8"/>
      <c r="E356" s="80"/>
      <c r="F356" s="79"/>
      <c r="G356" s="21" t="s">
        <v>28</v>
      </c>
      <c r="H356" s="23"/>
      <c r="I356" s="54">
        <f t="shared" si="109"/>
        <v>0</v>
      </c>
      <c r="J356" s="7"/>
      <c r="K356" s="54">
        <f t="shared" si="110"/>
        <v>0</v>
      </c>
      <c r="L356" s="33">
        <v>25</v>
      </c>
      <c r="M356" s="4">
        <f t="shared" si="111"/>
        <v>0</v>
      </c>
      <c r="N356" s="4">
        <f t="shared" si="112"/>
        <v>0</v>
      </c>
      <c r="O356" s="4">
        <f t="shared" si="113"/>
        <v>0</v>
      </c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  <c r="AA356" s="53"/>
      <c r="AB356" s="53"/>
      <c r="AC356" s="53"/>
      <c r="AD356" s="53"/>
      <c r="AE356" s="53"/>
      <c r="AF356" s="53"/>
      <c r="AG356" s="53"/>
      <c r="AH356" s="53"/>
      <c r="AI356" s="53"/>
      <c r="AJ356" s="53"/>
      <c r="AK356" s="53"/>
      <c r="AL356" s="53"/>
      <c r="AM356" s="53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/>
      <c r="BO356" s="16"/>
      <c r="BP356" s="16"/>
      <c r="BQ356" s="16"/>
      <c r="BR356" s="16"/>
      <c r="BS356" s="16"/>
      <c r="BT356" s="16"/>
      <c r="BU356" s="16"/>
      <c r="BV356" s="16"/>
      <c r="BW356" s="16"/>
      <c r="BX356" s="16"/>
      <c r="BY356" s="17"/>
      <c r="BZ356" s="20"/>
      <c r="CA356" s="19" t="e">
        <f>IF(+B356&lt;44592,+#REF!+#REF!+N356,0)</f>
        <v>#REF!</v>
      </c>
      <c r="CB356" s="19">
        <f>IF(+B356&gt;44592,+IF(+B356&lt;44620,+#REF!+#REF!+N356,0),0)</f>
        <v>0</v>
      </c>
      <c r="CC356" s="19"/>
      <c r="CD356" s="19"/>
      <c r="CE356" s="19"/>
      <c r="CF356" s="19"/>
      <c r="CG356" s="19"/>
      <c r="CH356" s="19"/>
      <c r="CI356" s="19"/>
      <c r="CJ356" s="19"/>
      <c r="CK356" s="19"/>
      <c r="CL356" s="19"/>
    </row>
    <row r="357" spans="1:92" x14ac:dyDescent="0.25">
      <c r="A357" s="3">
        <f t="shared" si="114"/>
        <v>21</v>
      </c>
      <c r="B357" s="5"/>
      <c r="C357" s="6"/>
      <c r="D357" s="8"/>
      <c r="E357" s="80"/>
      <c r="F357" s="79"/>
      <c r="G357" s="21" t="s">
        <v>28</v>
      </c>
      <c r="H357" s="23"/>
      <c r="I357" s="54">
        <f t="shared" si="109"/>
        <v>0</v>
      </c>
      <c r="J357" s="7"/>
      <c r="K357" s="54">
        <f t="shared" si="110"/>
        <v>0</v>
      </c>
      <c r="L357" s="33">
        <v>25</v>
      </c>
      <c r="M357" s="4">
        <f t="shared" si="111"/>
        <v>0</v>
      </c>
      <c r="N357" s="4">
        <f t="shared" si="112"/>
        <v>0</v>
      </c>
      <c r="O357" s="4">
        <f t="shared" si="113"/>
        <v>0</v>
      </c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  <c r="AA357" s="53"/>
      <c r="AB357" s="53"/>
      <c r="AC357" s="53"/>
      <c r="AD357" s="53"/>
      <c r="AE357" s="53"/>
      <c r="AF357" s="53"/>
      <c r="AG357" s="53"/>
      <c r="AH357" s="53"/>
      <c r="AI357" s="53"/>
      <c r="AJ357" s="53"/>
      <c r="AK357" s="53"/>
      <c r="AL357" s="53"/>
      <c r="AM357" s="53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/>
      <c r="BO357" s="16"/>
      <c r="BP357" s="16"/>
      <c r="BQ357" s="16"/>
      <c r="BR357" s="16"/>
      <c r="BS357" s="16"/>
      <c r="BT357" s="16"/>
      <c r="BU357" s="16"/>
      <c r="BV357" s="16"/>
      <c r="BW357" s="16"/>
      <c r="BX357" s="16"/>
      <c r="BY357" s="17"/>
      <c r="BZ357" s="17"/>
      <c r="CA357" s="19" t="e">
        <f>IF(+B357&lt;44592,+#REF!+#REF!+N357,0)</f>
        <v>#REF!</v>
      </c>
      <c r="CB357" s="19">
        <f>IF(+B357&gt;44592,+IF(+B357&lt;44620,+#REF!+#REF!+N357,0),0)</f>
        <v>0</v>
      </c>
      <c r="CC357" s="19"/>
      <c r="CD357" s="19"/>
      <c r="CE357" s="19"/>
      <c r="CF357" s="19"/>
      <c r="CG357" s="19"/>
      <c r="CH357" s="19"/>
      <c r="CI357" s="19"/>
      <c r="CJ357" s="19"/>
      <c r="CK357" s="19"/>
      <c r="CL357" s="19"/>
    </row>
    <row r="358" spans="1:92" x14ac:dyDescent="0.25">
      <c r="A358" s="3">
        <f t="shared" si="114"/>
        <v>22</v>
      </c>
      <c r="B358" s="5"/>
      <c r="C358" s="6"/>
      <c r="D358" s="8"/>
      <c r="E358" s="80"/>
      <c r="F358" s="79"/>
      <c r="G358" s="21" t="s">
        <v>28</v>
      </c>
      <c r="H358" s="23"/>
      <c r="I358" s="54">
        <f t="shared" si="109"/>
        <v>0</v>
      </c>
      <c r="J358" s="7"/>
      <c r="K358" s="54">
        <f t="shared" si="110"/>
        <v>0</v>
      </c>
      <c r="L358" s="33">
        <v>25</v>
      </c>
      <c r="M358" s="4">
        <f t="shared" si="111"/>
        <v>0</v>
      </c>
      <c r="N358" s="4">
        <f t="shared" si="112"/>
        <v>0</v>
      </c>
      <c r="O358" s="4">
        <f t="shared" si="113"/>
        <v>0</v>
      </c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  <c r="AA358" s="53"/>
      <c r="AB358" s="53"/>
      <c r="AC358" s="53"/>
      <c r="AD358" s="53"/>
      <c r="AE358" s="53"/>
      <c r="AF358" s="53"/>
      <c r="AG358" s="53"/>
      <c r="AH358" s="53"/>
      <c r="AI358" s="53"/>
      <c r="AJ358" s="53"/>
      <c r="AK358" s="53"/>
      <c r="AL358" s="53"/>
      <c r="AM358" s="53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/>
      <c r="BO358" s="16"/>
      <c r="BP358" s="16"/>
      <c r="BQ358" s="16"/>
      <c r="BR358" s="16"/>
      <c r="BS358" s="16"/>
      <c r="BT358" s="16"/>
      <c r="BU358" s="16"/>
      <c r="BV358" s="16"/>
      <c r="BW358" s="16"/>
      <c r="BX358" s="16"/>
      <c r="BY358" s="17"/>
      <c r="BZ358" s="17"/>
      <c r="CA358" s="19" t="e">
        <f>IF(+B358&lt;44592,+#REF!+#REF!+N358,0)</f>
        <v>#REF!</v>
      </c>
      <c r="CB358" s="19">
        <f>IF(+B358&gt;44592,+IF(+B358&lt;44620,+#REF!+#REF!+N358,0),0)</f>
        <v>0</v>
      </c>
      <c r="CC358" s="19"/>
      <c r="CD358" s="19"/>
      <c r="CE358" s="19"/>
      <c r="CF358" s="19"/>
      <c r="CG358" s="19"/>
      <c r="CH358" s="19"/>
      <c r="CI358" s="19"/>
      <c r="CJ358" s="19"/>
      <c r="CK358" s="19"/>
      <c r="CL358" s="19"/>
    </row>
    <row r="359" spans="1:92" x14ac:dyDescent="0.25">
      <c r="A359" s="3">
        <f t="shared" si="114"/>
        <v>23</v>
      </c>
      <c r="B359" s="5"/>
      <c r="C359" s="6"/>
      <c r="D359" s="8"/>
      <c r="E359" s="80"/>
      <c r="F359" s="79"/>
      <c r="G359" s="21" t="s">
        <v>28</v>
      </c>
      <c r="H359" s="23"/>
      <c r="I359" s="54">
        <f t="shared" si="109"/>
        <v>0</v>
      </c>
      <c r="J359" s="7"/>
      <c r="K359" s="54">
        <f t="shared" si="110"/>
        <v>0</v>
      </c>
      <c r="L359" s="33">
        <v>25</v>
      </c>
      <c r="M359" s="4">
        <f t="shared" si="111"/>
        <v>0</v>
      </c>
      <c r="N359" s="4">
        <f t="shared" si="112"/>
        <v>0</v>
      </c>
      <c r="O359" s="4">
        <f t="shared" si="113"/>
        <v>0</v>
      </c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  <c r="AA359" s="53"/>
      <c r="AB359" s="53"/>
      <c r="AC359" s="53"/>
      <c r="AD359" s="53"/>
      <c r="AE359" s="53"/>
      <c r="AF359" s="53"/>
      <c r="AG359" s="53"/>
      <c r="AH359" s="53"/>
      <c r="AI359" s="53"/>
      <c r="AJ359" s="53"/>
      <c r="AK359" s="53"/>
      <c r="AL359" s="53"/>
      <c r="AM359" s="53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/>
      <c r="BO359" s="16"/>
      <c r="BP359" s="16"/>
      <c r="BQ359" s="16"/>
      <c r="BR359" s="16"/>
      <c r="BS359" s="16"/>
      <c r="BT359" s="16"/>
      <c r="BU359" s="16"/>
      <c r="BV359" s="16"/>
      <c r="BW359" s="16"/>
      <c r="BX359" s="16"/>
      <c r="BY359" s="17"/>
      <c r="BZ359" s="17"/>
      <c r="CA359" s="19" t="e">
        <f>IF(+B359&lt;44592,+#REF!+#REF!+N359,0)</f>
        <v>#REF!</v>
      </c>
      <c r="CB359" s="19">
        <f>IF(+B359&gt;44592,+IF(+B359&lt;44620,+#REF!+#REF!+N359,0),0)</f>
        <v>0</v>
      </c>
      <c r="CC359" s="19"/>
      <c r="CD359" s="19"/>
      <c r="CE359" s="19"/>
      <c r="CF359" s="19"/>
      <c r="CG359" s="19"/>
      <c r="CH359" s="19"/>
      <c r="CI359" s="19"/>
      <c r="CJ359" s="19"/>
      <c r="CK359" s="19"/>
      <c r="CL359" s="19"/>
    </row>
    <row r="360" spans="1:92" x14ac:dyDescent="0.25">
      <c r="A360" s="3">
        <f t="shared" si="114"/>
        <v>24</v>
      </c>
      <c r="B360" s="5"/>
      <c r="C360" s="6"/>
      <c r="D360" s="8"/>
      <c r="E360" s="80"/>
      <c r="F360" s="79"/>
      <c r="G360" s="21" t="s">
        <v>28</v>
      </c>
      <c r="H360" s="23"/>
      <c r="I360" s="54">
        <f t="shared" si="109"/>
        <v>0</v>
      </c>
      <c r="J360" s="7"/>
      <c r="K360" s="54">
        <f t="shared" si="110"/>
        <v>0</v>
      </c>
      <c r="L360" s="33">
        <v>25</v>
      </c>
      <c r="M360" s="4">
        <f t="shared" si="111"/>
        <v>0</v>
      </c>
      <c r="N360" s="4">
        <f t="shared" si="112"/>
        <v>0</v>
      </c>
      <c r="O360" s="4">
        <f t="shared" si="113"/>
        <v>0</v>
      </c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  <c r="AA360" s="53"/>
      <c r="AB360" s="53"/>
      <c r="AC360" s="53"/>
      <c r="AD360" s="53"/>
      <c r="AE360" s="53"/>
      <c r="AF360" s="53"/>
      <c r="AG360" s="53"/>
      <c r="AH360" s="53"/>
      <c r="AI360" s="53"/>
      <c r="AJ360" s="53"/>
      <c r="AK360" s="53"/>
      <c r="AL360" s="53"/>
      <c r="AM360" s="53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/>
      <c r="BO360" s="16"/>
      <c r="BP360" s="16"/>
      <c r="BQ360" s="16"/>
      <c r="BR360" s="16"/>
      <c r="BS360" s="16"/>
      <c r="BT360" s="16"/>
      <c r="BU360" s="16"/>
      <c r="BV360" s="16"/>
      <c r="BW360" s="16"/>
      <c r="BX360" s="16"/>
      <c r="BY360" s="17"/>
      <c r="BZ360" s="17"/>
      <c r="CA360" s="19" t="e">
        <f>IF(+B360&lt;44592,+#REF!+#REF!+N360,0)</f>
        <v>#REF!</v>
      </c>
      <c r="CB360" s="19">
        <f>IF(+B360&gt;44592,+IF(+B360&lt;44620,+#REF!+#REF!+N360,0),0)</f>
        <v>0</v>
      </c>
      <c r="CC360" s="19"/>
      <c r="CD360" s="19"/>
      <c r="CE360" s="19"/>
      <c r="CF360" s="19"/>
      <c r="CG360" s="19"/>
      <c r="CH360" s="19"/>
      <c r="CI360" s="19"/>
      <c r="CJ360" s="19"/>
      <c r="CK360" s="19"/>
      <c r="CL360" s="19"/>
    </row>
    <row r="361" spans="1:92" x14ac:dyDescent="0.25">
      <c r="A361" s="3">
        <f t="shared" si="114"/>
        <v>25</v>
      </c>
      <c r="B361" s="5"/>
      <c r="C361" s="6"/>
      <c r="D361" s="8"/>
      <c r="E361" s="80"/>
      <c r="F361" s="79"/>
      <c r="G361" s="21" t="s">
        <v>28</v>
      </c>
      <c r="H361" s="23"/>
      <c r="I361" s="54">
        <f t="shared" si="109"/>
        <v>0</v>
      </c>
      <c r="J361" s="7"/>
      <c r="K361" s="54">
        <f t="shared" si="110"/>
        <v>0</v>
      </c>
      <c r="L361" s="33">
        <v>25</v>
      </c>
      <c r="M361" s="4">
        <f t="shared" si="111"/>
        <v>0</v>
      </c>
      <c r="N361" s="4">
        <f t="shared" si="112"/>
        <v>0</v>
      </c>
      <c r="O361" s="4">
        <f t="shared" si="113"/>
        <v>0</v>
      </c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  <c r="AA361" s="53"/>
      <c r="AB361" s="53"/>
      <c r="AC361" s="53"/>
      <c r="AD361" s="53"/>
      <c r="AE361" s="53"/>
      <c r="AF361" s="53"/>
      <c r="AG361" s="53"/>
      <c r="AH361" s="53"/>
      <c r="AI361" s="53"/>
      <c r="AJ361" s="53"/>
      <c r="AK361" s="53"/>
      <c r="AL361" s="53"/>
      <c r="AM361" s="53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/>
      <c r="BO361" s="16"/>
      <c r="BP361" s="16"/>
      <c r="BQ361" s="16"/>
      <c r="BR361" s="16"/>
      <c r="BS361" s="16"/>
      <c r="BT361" s="16"/>
      <c r="BU361" s="16"/>
      <c r="BV361" s="16"/>
      <c r="BW361" s="16"/>
      <c r="BX361" s="16"/>
      <c r="BY361" s="17"/>
      <c r="BZ361" s="17"/>
      <c r="CA361" s="17"/>
      <c r="CB361" s="17"/>
      <c r="CC361" s="17"/>
      <c r="CD361" s="17"/>
      <c r="CE361" s="17"/>
    </row>
    <row r="362" spans="1:92" ht="4.5" customHeight="1" x14ac:dyDescent="0.25">
      <c r="A362" s="89"/>
      <c r="B362" s="90"/>
      <c r="C362" s="90"/>
      <c r="D362" s="90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1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3"/>
      <c r="AA362" s="53"/>
      <c r="AB362" s="53"/>
      <c r="AC362" s="53"/>
      <c r="AD362" s="53"/>
      <c r="AE362" s="53"/>
      <c r="AF362" s="53"/>
      <c r="AG362" s="53"/>
      <c r="AH362" s="53"/>
      <c r="AI362" s="53"/>
      <c r="AJ362" s="53"/>
      <c r="AK362" s="53"/>
      <c r="AL362" s="53"/>
      <c r="AM362" s="53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  <c r="BL362" s="16"/>
      <c r="BM362" s="16"/>
      <c r="BN362" s="16"/>
      <c r="BO362" s="16"/>
      <c r="BP362" s="16"/>
      <c r="BQ362" s="16"/>
      <c r="BR362" s="16"/>
      <c r="BS362" s="16"/>
      <c r="BT362" s="16"/>
      <c r="BU362" s="16"/>
      <c r="BV362" s="16"/>
      <c r="BW362" s="16"/>
      <c r="BX362" s="16"/>
      <c r="BY362" s="17"/>
      <c r="BZ362" s="17"/>
      <c r="CA362" s="17"/>
      <c r="CB362" s="17"/>
      <c r="CC362" s="17"/>
      <c r="CD362" s="17"/>
      <c r="CE362" s="17"/>
    </row>
    <row r="363" spans="1:92" s="88" customFormat="1" x14ac:dyDescent="0.25">
      <c r="A363" s="3" t="s">
        <v>102</v>
      </c>
      <c r="B363" s="3" t="s">
        <v>102</v>
      </c>
      <c r="C363" s="3" t="s">
        <v>102</v>
      </c>
      <c r="D363" s="3" t="s">
        <v>102</v>
      </c>
      <c r="E363" s="3" t="s">
        <v>102</v>
      </c>
      <c r="F363" s="3" t="s">
        <v>102</v>
      </c>
      <c r="G363" s="3" t="s">
        <v>102</v>
      </c>
      <c r="H363" s="3" t="s">
        <v>102</v>
      </c>
      <c r="I363" s="4">
        <f>SUM(I337:I361)</f>
        <v>0</v>
      </c>
      <c r="J363" s="4">
        <f t="shared" ref="J363" si="115">SUM(J337:J361)</f>
        <v>0</v>
      </c>
      <c r="K363" s="4">
        <f t="shared" ref="K363" si="116">SUM(K337:K361)</f>
        <v>0</v>
      </c>
      <c r="L363" s="3" t="s">
        <v>102</v>
      </c>
      <c r="M363" s="4">
        <f t="shared" ref="M363" si="117">SUM(M337:M361)</f>
        <v>0</v>
      </c>
      <c r="N363" s="4">
        <f t="shared" ref="N363" si="118">SUM(N337:N361)</f>
        <v>0</v>
      </c>
      <c r="O363" s="4">
        <f t="shared" ref="O363" si="119">SUM(O337:O361)</f>
        <v>0</v>
      </c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84"/>
      <c r="AM363" s="84"/>
      <c r="AN363" s="85"/>
      <c r="AO363" s="85"/>
      <c r="AP363" s="85"/>
      <c r="AQ363" s="85"/>
      <c r="AR363" s="85"/>
      <c r="AS363" s="85"/>
      <c r="AT363" s="85"/>
      <c r="AU363" s="85"/>
      <c r="AV363" s="85"/>
      <c r="AW363" s="85"/>
      <c r="AX363" s="85"/>
      <c r="AY363" s="85"/>
      <c r="AZ363" s="85"/>
      <c r="BA363" s="85"/>
      <c r="BB363" s="85"/>
      <c r="BC363" s="85"/>
      <c r="BD363" s="85"/>
      <c r="BE363" s="85"/>
      <c r="BF363" s="85"/>
      <c r="BG363" s="85"/>
      <c r="BH363" s="85"/>
      <c r="BI363" s="85"/>
      <c r="BJ363" s="85"/>
      <c r="BK363" s="85"/>
      <c r="BL363" s="85"/>
      <c r="BM363" s="85"/>
      <c r="BN363" s="85"/>
      <c r="BO363" s="85"/>
      <c r="BP363" s="85"/>
      <c r="BQ363" s="85"/>
      <c r="BR363" s="85"/>
      <c r="BS363" s="85"/>
      <c r="BT363" s="85"/>
      <c r="BU363" s="85"/>
      <c r="BV363" s="85"/>
      <c r="BW363" s="85"/>
      <c r="BX363" s="85"/>
      <c r="BY363" s="86"/>
      <c r="BZ363" s="86"/>
      <c r="CA363" s="86"/>
      <c r="CB363" s="86"/>
      <c r="CC363" s="86"/>
      <c r="CD363" s="86"/>
      <c r="CE363" s="86"/>
      <c r="CF363" s="87"/>
      <c r="CG363" s="87"/>
      <c r="CH363" s="87"/>
      <c r="CI363" s="87"/>
      <c r="CJ363" s="87"/>
      <c r="CK363" s="87"/>
      <c r="CL363" s="87"/>
      <c r="CM363" s="87"/>
      <c r="CN363" s="87"/>
    </row>
    <row r="364" spans="1:92" x14ac:dyDescent="0.25">
      <c r="A364" s="1" t="s">
        <v>7</v>
      </c>
      <c r="C364" s="28" t="str">
        <f>+C331</f>
        <v>TVRTKA XY D.O.O.</v>
      </c>
      <c r="D364" s="92"/>
      <c r="E364" s="92"/>
      <c r="F364" s="92"/>
      <c r="G364" s="92"/>
      <c r="H364" s="93"/>
      <c r="I364" s="93"/>
      <c r="J364" s="93"/>
      <c r="K364" s="27"/>
      <c r="L364" s="32"/>
    </row>
    <row r="365" spans="1:92" x14ac:dyDescent="0.25">
      <c r="A365" s="1" t="s">
        <v>9</v>
      </c>
      <c r="C365" s="30" t="str">
        <f>+C332</f>
        <v>91184883380</v>
      </c>
      <c r="D365" s="94"/>
      <c r="E365" s="95"/>
      <c r="F365" s="95"/>
      <c r="G365" s="28" t="str">
        <f>+G332</f>
        <v>KARLOVAC, VINIČKI PUT 20</v>
      </c>
      <c r="H365" s="92"/>
      <c r="I365" s="92"/>
      <c r="J365" s="92"/>
      <c r="K365" s="27"/>
      <c r="L365" s="32"/>
    </row>
    <row r="367" spans="1:92" ht="18.75" x14ac:dyDescent="0.25">
      <c r="A367" s="47" t="s">
        <v>99</v>
      </c>
      <c r="B367" s="47"/>
      <c r="C367" s="47"/>
      <c r="D367" s="47"/>
      <c r="E367" s="47"/>
      <c r="F367" s="47"/>
      <c r="G367" s="47"/>
      <c r="H367" s="47"/>
      <c r="I367" s="47"/>
      <c r="J367" s="47"/>
      <c r="K367" s="48" t="s">
        <v>100</v>
      </c>
      <c r="L367" s="51">
        <v>44896</v>
      </c>
      <c r="M367" s="49" t="s">
        <v>101</v>
      </c>
      <c r="N367" s="51">
        <v>44926</v>
      </c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0"/>
      <c r="AC367" s="50"/>
      <c r="AD367" s="50"/>
      <c r="AE367" s="50"/>
      <c r="AF367" s="50"/>
      <c r="AG367" s="50"/>
      <c r="AH367" s="50"/>
      <c r="AI367" s="50"/>
      <c r="AJ367" s="50"/>
      <c r="AK367" s="50"/>
      <c r="AL367" s="50"/>
      <c r="AM367" s="50"/>
    </row>
    <row r="368" spans="1:92" ht="18" x14ac:dyDescent="0.25">
      <c r="A368" s="25" t="s">
        <v>0</v>
      </c>
      <c r="B368" s="25" t="s">
        <v>6</v>
      </c>
      <c r="C368" s="25" t="s">
        <v>1</v>
      </c>
      <c r="D368" s="26" t="s">
        <v>24</v>
      </c>
      <c r="E368" s="26" t="s">
        <v>106</v>
      </c>
      <c r="F368" s="26" t="s">
        <v>107</v>
      </c>
      <c r="G368" s="81" t="s">
        <v>25</v>
      </c>
      <c r="H368" s="26" t="s">
        <v>31</v>
      </c>
      <c r="I368" s="26" t="s">
        <v>41</v>
      </c>
      <c r="J368" s="26" t="s">
        <v>2</v>
      </c>
      <c r="K368" s="26" t="s">
        <v>42</v>
      </c>
      <c r="L368" s="82" t="s">
        <v>43</v>
      </c>
      <c r="M368" s="26" t="s">
        <v>3</v>
      </c>
      <c r="N368" s="26" t="s">
        <v>4</v>
      </c>
      <c r="O368" s="26" t="s">
        <v>5</v>
      </c>
      <c r="P368" s="52"/>
      <c r="Q368" s="83" t="s">
        <v>111</v>
      </c>
      <c r="R368" s="52"/>
      <c r="S368" s="52"/>
      <c r="T368" s="52"/>
      <c r="U368" s="52"/>
      <c r="V368" s="52"/>
      <c r="W368" s="52"/>
      <c r="X368" s="52"/>
      <c r="Y368" s="52"/>
      <c r="Z368" s="52"/>
      <c r="AA368" s="52"/>
      <c r="AB368" s="52"/>
      <c r="AC368" s="52"/>
      <c r="AD368" s="52"/>
      <c r="AE368" s="52"/>
      <c r="AF368" s="52"/>
      <c r="AG368" s="52"/>
      <c r="AH368" s="52"/>
      <c r="AI368" s="52"/>
      <c r="AJ368" s="52"/>
      <c r="AK368" s="52"/>
      <c r="AL368" s="52"/>
      <c r="AM368" s="52"/>
      <c r="AN368" s="12"/>
      <c r="AO368" s="12" t="s">
        <v>25</v>
      </c>
      <c r="AP368" s="12"/>
      <c r="AQ368" s="12"/>
      <c r="AR368" s="12"/>
      <c r="AS368" s="12"/>
      <c r="AT368" s="12"/>
      <c r="AU368" s="12"/>
      <c r="AV368" s="12"/>
      <c r="AW368" s="12"/>
      <c r="AX368" s="12"/>
      <c r="AY368" s="12"/>
      <c r="AZ368" s="12"/>
      <c r="BA368" s="12"/>
      <c r="BB368" s="12"/>
      <c r="BC368" s="12"/>
      <c r="BD368" s="12"/>
      <c r="BE368" s="12"/>
      <c r="BF368" s="12"/>
      <c r="BG368" s="12"/>
      <c r="BH368" s="12"/>
      <c r="BI368" s="12"/>
      <c r="BJ368" s="12"/>
      <c r="BK368" s="12"/>
      <c r="BL368" s="12"/>
      <c r="BM368" s="12"/>
      <c r="BN368" s="12"/>
      <c r="BO368" s="12"/>
      <c r="BP368" s="12"/>
      <c r="BQ368" s="12"/>
      <c r="BR368" s="12"/>
      <c r="BS368" s="12"/>
      <c r="BT368" s="12"/>
      <c r="BU368" s="12"/>
      <c r="BV368" s="12"/>
      <c r="BW368" s="12"/>
      <c r="BX368" s="12"/>
      <c r="BY368" s="13"/>
      <c r="BZ368" s="13"/>
      <c r="CA368" s="14" t="s">
        <v>12</v>
      </c>
      <c r="CB368" s="15" t="s">
        <v>13</v>
      </c>
      <c r="CC368" s="15" t="s">
        <v>14</v>
      </c>
      <c r="CD368" s="15" t="s">
        <v>15</v>
      </c>
      <c r="CE368" s="15" t="s">
        <v>16</v>
      </c>
      <c r="CF368" s="15" t="s">
        <v>17</v>
      </c>
      <c r="CG368" s="15" t="s">
        <v>18</v>
      </c>
      <c r="CH368" s="15" t="s">
        <v>19</v>
      </c>
      <c r="CI368" s="15" t="s">
        <v>20</v>
      </c>
      <c r="CJ368" s="15" t="s">
        <v>21</v>
      </c>
      <c r="CK368" s="15" t="s">
        <v>22</v>
      </c>
      <c r="CL368" s="15" t="s">
        <v>23</v>
      </c>
    </row>
    <row r="370" spans="1:90" x14ac:dyDescent="0.25">
      <c r="A370" s="3">
        <v>1</v>
      </c>
      <c r="B370" s="5"/>
      <c r="C370" s="6"/>
      <c r="D370" s="8"/>
      <c r="E370" s="80"/>
      <c r="F370" s="79"/>
      <c r="G370" s="21" t="s">
        <v>28</v>
      </c>
      <c r="H370" s="23"/>
      <c r="I370" s="54">
        <f>+H370*D370</f>
        <v>0</v>
      </c>
      <c r="J370" s="7"/>
      <c r="K370" s="54">
        <f>+I370-J370</f>
        <v>0</v>
      </c>
      <c r="L370" s="33">
        <v>25</v>
      </c>
      <c r="M370" s="4">
        <f>IF(+L370=5,+K370*L370/100,0)</f>
        <v>0</v>
      </c>
      <c r="N370" s="4">
        <f>+IF(+L370=13,+K370*L370/100,0)</f>
        <v>0</v>
      </c>
      <c r="O370" s="4">
        <f>+IF(+L370=25,+K370*L370/100,0)</f>
        <v>0</v>
      </c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  <c r="AA370" s="53"/>
      <c r="AB370" s="53"/>
      <c r="AC370" s="53"/>
      <c r="AD370" s="53"/>
      <c r="AE370" s="53"/>
      <c r="AF370" s="53"/>
      <c r="AG370" s="53"/>
      <c r="AH370" s="53"/>
      <c r="AI370" s="53"/>
      <c r="AJ370" s="53"/>
      <c r="AK370" s="53"/>
      <c r="AL370" s="53"/>
      <c r="AM370" s="53"/>
      <c r="AN370" s="16"/>
      <c r="AO370" s="24" t="s">
        <v>28</v>
      </c>
      <c r="AP370" s="16"/>
      <c r="AQ370" s="31">
        <v>5</v>
      </c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/>
      <c r="BO370" s="16"/>
      <c r="BP370" s="16"/>
      <c r="BQ370" s="16"/>
      <c r="BR370" s="16"/>
      <c r="BS370" s="16"/>
      <c r="BT370" s="16"/>
      <c r="BU370" s="16"/>
      <c r="BV370" s="16"/>
      <c r="BW370" s="16"/>
      <c r="BX370" s="16"/>
      <c r="BY370" s="17">
        <v>1</v>
      </c>
      <c r="BZ370" s="18">
        <v>44592</v>
      </c>
      <c r="CA370" s="19" t="e">
        <f>IF(+B370&lt;44592,+#REF!+#REF!+N370,0)</f>
        <v>#REF!</v>
      </c>
      <c r="CB370" s="19" t="b">
        <f>IF(+B370&gt;44592,+IF(+B370&lt;44620,+#REF!+#REF!+N370,0))</f>
        <v>0</v>
      </c>
      <c r="CC370" s="19"/>
      <c r="CD370" s="19"/>
      <c r="CE370" s="19"/>
      <c r="CF370" s="19"/>
      <c r="CG370" s="19"/>
      <c r="CH370" s="19"/>
      <c r="CI370" s="19"/>
      <c r="CJ370" s="19"/>
      <c r="CK370" s="19"/>
      <c r="CL370" s="19"/>
    </row>
    <row r="371" spans="1:90" x14ac:dyDescent="0.25">
      <c r="A371" s="3">
        <f>+A370+1</f>
        <v>2</v>
      </c>
      <c r="B371" s="5"/>
      <c r="C371" s="6"/>
      <c r="D371" s="8"/>
      <c r="E371" s="80"/>
      <c r="F371" s="79"/>
      <c r="G371" s="21" t="s">
        <v>28</v>
      </c>
      <c r="H371" s="23"/>
      <c r="I371" s="54">
        <f t="shared" ref="I371:I394" si="120">+H371*D371</f>
        <v>0</v>
      </c>
      <c r="J371" s="7"/>
      <c r="K371" s="54">
        <f t="shared" ref="K371:K394" si="121">+I371-J371</f>
        <v>0</v>
      </c>
      <c r="L371" s="33">
        <v>25</v>
      </c>
      <c r="M371" s="4">
        <f t="shared" ref="M371:M394" si="122">IF(+L371=5,+K371*L371/100,0)</f>
        <v>0</v>
      </c>
      <c r="N371" s="4">
        <f t="shared" ref="N371:N394" si="123">+IF(+L371=13,+K371*L371/100,0)</f>
        <v>0</v>
      </c>
      <c r="O371" s="4">
        <f t="shared" ref="O371:O394" si="124">+IF(+L371=25,+K371*L371/100,0)</f>
        <v>0</v>
      </c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  <c r="AA371" s="53"/>
      <c r="AB371" s="53"/>
      <c r="AC371" s="53"/>
      <c r="AD371" s="53"/>
      <c r="AE371" s="53"/>
      <c r="AF371" s="53"/>
      <c r="AG371" s="53"/>
      <c r="AH371" s="53"/>
      <c r="AI371" s="53"/>
      <c r="AJ371" s="53"/>
      <c r="AK371" s="53"/>
      <c r="AL371" s="53"/>
      <c r="AM371" s="53"/>
      <c r="AN371" s="16"/>
      <c r="AO371" s="24" t="s">
        <v>29</v>
      </c>
      <c r="AP371" s="16"/>
      <c r="AQ371" s="31">
        <v>13</v>
      </c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/>
      <c r="BO371" s="16"/>
      <c r="BP371" s="16"/>
      <c r="BQ371" s="16"/>
      <c r="BR371" s="16"/>
      <c r="BS371" s="16"/>
      <c r="BT371" s="16"/>
      <c r="BU371" s="16"/>
      <c r="BV371" s="16"/>
      <c r="BW371" s="16"/>
      <c r="BX371" s="16"/>
      <c r="BY371" s="17">
        <v>2</v>
      </c>
      <c r="BZ371" s="18">
        <v>44620</v>
      </c>
      <c r="CA371" s="19" t="e">
        <f>IF(+B371&lt;44592,+#REF!+#REF!+N371,0)</f>
        <v>#REF!</v>
      </c>
      <c r="CB371" s="19">
        <f>IF(+B371&gt;44592,+IF(+B371&lt;44620,+#REF!+#REF!+N371,0),0)</f>
        <v>0</v>
      </c>
      <c r="CC371" s="19"/>
      <c r="CD371" s="19"/>
      <c r="CE371" s="19"/>
      <c r="CF371" s="19"/>
      <c r="CG371" s="19"/>
      <c r="CH371" s="19"/>
      <c r="CI371" s="19"/>
      <c r="CJ371" s="19"/>
      <c r="CK371" s="19"/>
      <c r="CL371" s="19"/>
    </row>
    <row r="372" spans="1:90" x14ac:dyDescent="0.25">
      <c r="A372" s="3">
        <f t="shared" ref="A372:A394" si="125">+A371+1</f>
        <v>3</v>
      </c>
      <c r="B372" s="5"/>
      <c r="C372" s="6"/>
      <c r="D372" s="8"/>
      <c r="E372" s="80"/>
      <c r="F372" s="79"/>
      <c r="G372" s="21" t="s">
        <v>28</v>
      </c>
      <c r="H372" s="23"/>
      <c r="I372" s="54">
        <f t="shared" si="120"/>
        <v>0</v>
      </c>
      <c r="J372" s="7"/>
      <c r="K372" s="54">
        <f t="shared" si="121"/>
        <v>0</v>
      </c>
      <c r="L372" s="33">
        <v>25</v>
      </c>
      <c r="M372" s="4">
        <f t="shared" si="122"/>
        <v>0</v>
      </c>
      <c r="N372" s="4">
        <f t="shared" si="123"/>
        <v>0</v>
      </c>
      <c r="O372" s="4">
        <f t="shared" si="124"/>
        <v>0</v>
      </c>
      <c r="P372" s="53"/>
      <c r="Q372" s="53"/>
      <c r="R372" s="53"/>
      <c r="S372" s="53"/>
      <c r="T372" s="53"/>
      <c r="U372" s="53"/>
      <c r="V372" s="53"/>
      <c r="W372" s="53"/>
      <c r="X372" s="53"/>
      <c r="Y372" s="53"/>
      <c r="Z372" s="53"/>
      <c r="AA372" s="53"/>
      <c r="AB372" s="53"/>
      <c r="AC372" s="53"/>
      <c r="AD372" s="53"/>
      <c r="AE372" s="53"/>
      <c r="AF372" s="53"/>
      <c r="AG372" s="53"/>
      <c r="AH372" s="53"/>
      <c r="AI372" s="53"/>
      <c r="AJ372" s="53"/>
      <c r="AK372" s="53"/>
      <c r="AL372" s="53"/>
      <c r="AM372" s="53"/>
      <c r="AN372" s="16"/>
      <c r="AO372" s="24" t="s">
        <v>27</v>
      </c>
      <c r="AP372" s="16"/>
      <c r="AQ372" s="31">
        <v>25</v>
      </c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/>
      <c r="BO372" s="16"/>
      <c r="BP372" s="16"/>
      <c r="BQ372" s="16"/>
      <c r="BR372" s="16"/>
      <c r="BS372" s="16"/>
      <c r="BT372" s="16"/>
      <c r="BU372" s="16"/>
      <c r="BV372" s="16"/>
      <c r="BW372" s="16"/>
      <c r="BX372" s="16"/>
      <c r="BY372" s="17">
        <v>3</v>
      </c>
      <c r="BZ372" s="18">
        <v>44651</v>
      </c>
      <c r="CA372" s="19" t="e">
        <f>IF(+B372&lt;44592,+#REF!+#REF!+N372,0)</f>
        <v>#REF!</v>
      </c>
      <c r="CB372" s="19">
        <f>IF(+B372&gt;44592,+IF(+B372&lt;44620,+#REF!+#REF!+N372,0),0)</f>
        <v>0</v>
      </c>
      <c r="CC372" s="19"/>
      <c r="CD372" s="19"/>
      <c r="CE372" s="19"/>
      <c r="CF372" s="19"/>
      <c r="CG372" s="19"/>
      <c r="CH372" s="19"/>
      <c r="CI372" s="19"/>
      <c r="CJ372" s="19"/>
      <c r="CK372" s="19"/>
      <c r="CL372" s="19"/>
    </row>
    <row r="373" spans="1:90" x14ac:dyDescent="0.25">
      <c r="A373" s="3">
        <f t="shared" si="125"/>
        <v>4</v>
      </c>
      <c r="B373" s="5"/>
      <c r="C373" s="6"/>
      <c r="D373" s="8"/>
      <c r="E373" s="80"/>
      <c r="F373" s="79"/>
      <c r="G373" s="21" t="s">
        <v>28</v>
      </c>
      <c r="H373" s="23"/>
      <c r="I373" s="54">
        <f t="shared" si="120"/>
        <v>0</v>
      </c>
      <c r="J373" s="7"/>
      <c r="K373" s="54">
        <f t="shared" si="121"/>
        <v>0</v>
      </c>
      <c r="L373" s="33">
        <v>25</v>
      </c>
      <c r="M373" s="4">
        <f t="shared" si="122"/>
        <v>0</v>
      </c>
      <c r="N373" s="4">
        <f t="shared" si="123"/>
        <v>0</v>
      </c>
      <c r="O373" s="4">
        <f t="shared" si="124"/>
        <v>0</v>
      </c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3"/>
      <c r="AA373" s="53"/>
      <c r="AB373" s="53"/>
      <c r="AC373" s="53"/>
      <c r="AD373" s="53"/>
      <c r="AE373" s="53"/>
      <c r="AF373" s="53"/>
      <c r="AG373" s="53"/>
      <c r="AH373" s="53"/>
      <c r="AI373" s="53"/>
      <c r="AJ373" s="53"/>
      <c r="AK373" s="53"/>
      <c r="AL373" s="53"/>
      <c r="AM373" s="53"/>
      <c r="AN373" s="16"/>
      <c r="AO373" s="24" t="s">
        <v>30</v>
      </c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  <c r="BK373" s="16"/>
      <c r="BL373" s="16"/>
      <c r="BM373" s="16"/>
      <c r="BN373" s="16"/>
      <c r="BO373" s="16"/>
      <c r="BP373" s="16"/>
      <c r="BQ373" s="16"/>
      <c r="BR373" s="16"/>
      <c r="BS373" s="16"/>
      <c r="BT373" s="16"/>
      <c r="BU373" s="16"/>
      <c r="BV373" s="16"/>
      <c r="BW373" s="16"/>
      <c r="BX373" s="16"/>
      <c r="BY373" s="17">
        <v>4</v>
      </c>
      <c r="BZ373" s="18">
        <v>44681</v>
      </c>
      <c r="CA373" s="19" t="e">
        <f>IF(+B373&lt;44592,+#REF!+#REF!+N373,0)</f>
        <v>#REF!</v>
      </c>
      <c r="CB373" s="19">
        <f>IF(+B373&gt;44592,+IF(+B373&lt;44620,+#REF!+#REF!+N373,0),0)</f>
        <v>0</v>
      </c>
      <c r="CC373" s="19"/>
      <c r="CD373" s="19"/>
      <c r="CE373" s="19"/>
      <c r="CF373" s="19"/>
      <c r="CG373" s="19"/>
      <c r="CH373" s="19"/>
      <c r="CI373" s="19"/>
      <c r="CJ373" s="19"/>
      <c r="CK373" s="19"/>
      <c r="CL373" s="19"/>
    </row>
    <row r="374" spans="1:90" x14ac:dyDescent="0.25">
      <c r="A374" s="3">
        <f t="shared" si="125"/>
        <v>5</v>
      </c>
      <c r="B374" s="5"/>
      <c r="C374" s="6"/>
      <c r="D374" s="8"/>
      <c r="E374" s="80"/>
      <c r="F374" s="79"/>
      <c r="G374" s="21" t="s">
        <v>28</v>
      </c>
      <c r="H374" s="23"/>
      <c r="I374" s="54">
        <f t="shared" si="120"/>
        <v>0</v>
      </c>
      <c r="J374" s="7"/>
      <c r="K374" s="54">
        <f t="shared" si="121"/>
        <v>0</v>
      </c>
      <c r="L374" s="33">
        <v>25</v>
      </c>
      <c r="M374" s="4">
        <f t="shared" si="122"/>
        <v>0</v>
      </c>
      <c r="N374" s="4">
        <f t="shared" si="123"/>
        <v>0</v>
      </c>
      <c r="O374" s="4">
        <f t="shared" si="124"/>
        <v>0</v>
      </c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3"/>
      <c r="AA374" s="53"/>
      <c r="AB374" s="53"/>
      <c r="AC374" s="53"/>
      <c r="AD374" s="53"/>
      <c r="AE374" s="53"/>
      <c r="AF374" s="53"/>
      <c r="AG374" s="53"/>
      <c r="AH374" s="53"/>
      <c r="AI374" s="53"/>
      <c r="AJ374" s="53"/>
      <c r="AK374" s="53"/>
      <c r="AL374" s="53"/>
      <c r="AM374" s="53"/>
      <c r="AN374" s="16"/>
      <c r="AO374" s="24" t="s">
        <v>32</v>
      </c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/>
      <c r="BO374" s="16"/>
      <c r="BP374" s="16"/>
      <c r="BQ374" s="16"/>
      <c r="BR374" s="16"/>
      <c r="BS374" s="16"/>
      <c r="BT374" s="16"/>
      <c r="BU374" s="16"/>
      <c r="BV374" s="16"/>
      <c r="BW374" s="16"/>
      <c r="BX374" s="16"/>
      <c r="BY374" s="17">
        <v>5</v>
      </c>
      <c r="BZ374" s="18">
        <v>44712</v>
      </c>
      <c r="CA374" s="19" t="e">
        <f>IF(+B374&lt;44592,+#REF!+#REF!+N374,0)</f>
        <v>#REF!</v>
      </c>
      <c r="CB374" s="19">
        <f>IF(+B374&gt;44592,+IF(+B374&lt;44620,+#REF!+#REF!+N374,0),0)</f>
        <v>0</v>
      </c>
      <c r="CC374" s="19"/>
      <c r="CD374" s="19"/>
      <c r="CE374" s="19"/>
      <c r="CF374" s="19"/>
      <c r="CG374" s="19"/>
      <c r="CH374" s="19"/>
      <c r="CI374" s="19"/>
      <c r="CJ374" s="19"/>
      <c r="CK374" s="19"/>
      <c r="CL374" s="19"/>
    </row>
    <row r="375" spans="1:90" x14ac:dyDescent="0.25">
      <c r="A375" s="3">
        <f t="shared" si="125"/>
        <v>6</v>
      </c>
      <c r="B375" s="5"/>
      <c r="C375" s="6"/>
      <c r="D375" s="8"/>
      <c r="E375" s="80"/>
      <c r="F375" s="79"/>
      <c r="G375" s="21" t="s">
        <v>28</v>
      </c>
      <c r="H375" s="23"/>
      <c r="I375" s="54">
        <f t="shared" si="120"/>
        <v>0</v>
      </c>
      <c r="J375" s="7"/>
      <c r="K375" s="54">
        <f t="shared" si="121"/>
        <v>0</v>
      </c>
      <c r="L375" s="33">
        <v>25</v>
      </c>
      <c r="M375" s="4">
        <f t="shared" si="122"/>
        <v>0</v>
      </c>
      <c r="N375" s="4">
        <f t="shared" si="123"/>
        <v>0</v>
      </c>
      <c r="O375" s="4">
        <f t="shared" si="124"/>
        <v>0</v>
      </c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53"/>
      <c r="AA375" s="53"/>
      <c r="AB375" s="53"/>
      <c r="AC375" s="53"/>
      <c r="AD375" s="53"/>
      <c r="AE375" s="53"/>
      <c r="AF375" s="53"/>
      <c r="AG375" s="53"/>
      <c r="AH375" s="53"/>
      <c r="AI375" s="53"/>
      <c r="AJ375" s="53"/>
      <c r="AK375" s="53"/>
      <c r="AL375" s="53"/>
      <c r="AM375" s="53"/>
      <c r="AN375" s="16"/>
      <c r="AO375" s="24" t="s">
        <v>33</v>
      </c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/>
      <c r="BO375" s="16"/>
      <c r="BP375" s="16"/>
      <c r="BQ375" s="16"/>
      <c r="BR375" s="16"/>
      <c r="BS375" s="16"/>
      <c r="BT375" s="16"/>
      <c r="BU375" s="16"/>
      <c r="BV375" s="16"/>
      <c r="BW375" s="16"/>
      <c r="BX375" s="16"/>
      <c r="BY375" s="17">
        <v>6</v>
      </c>
      <c r="BZ375" s="18">
        <v>44742</v>
      </c>
      <c r="CA375" s="19" t="e">
        <f>IF(+B375&lt;44592,+#REF!+#REF!+N375,0)</f>
        <v>#REF!</v>
      </c>
      <c r="CB375" s="19">
        <f>IF(+B375&gt;44592,+IF(+B375&lt;44620,+#REF!+#REF!+N375,0),0)</f>
        <v>0</v>
      </c>
      <c r="CC375" s="19"/>
      <c r="CD375" s="19"/>
      <c r="CE375" s="19"/>
      <c r="CF375" s="19"/>
      <c r="CG375" s="19"/>
      <c r="CH375" s="19"/>
      <c r="CI375" s="19"/>
      <c r="CJ375" s="19"/>
      <c r="CK375" s="19"/>
      <c r="CL375" s="19"/>
    </row>
    <row r="376" spans="1:90" x14ac:dyDescent="0.25">
      <c r="A376" s="3">
        <f t="shared" si="125"/>
        <v>7</v>
      </c>
      <c r="B376" s="5"/>
      <c r="C376" s="6"/>
      <c r="D376" s="8"/>
      <c r="E376" s="80"/>
      <c r="F376" s="79"/>
      <c r="G376" s="21" t="s">
        <v>28</v>
      </c>
      <c r="H376" s="23"/>
      <c r="I376" s="54">
        <f t="shared" si="120"/>
        <v>0</v>
      </c>
      <c r="J376" s="7"/>
      <c r="K376" s="54">
        <f t="shared" si="121"/>
        <v>0</v>
      </c>
      <c r="L376" s="33">
        <v>25</v>
      </c>
      <c r="M376" s="4">
        <f t="shared" si="122"/>
        <v>0</v>
      </c>
      <c r="N376" s="4">
        <f t="shared" si="123"/>
        <v>0</v>
      </c>
      <c r="O376" s="4">
        <f t="shared" si="124"/>
        <v>0</v>
      </c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3"/>
      <c r="AA376" s="53"/>
      <c r="AB376" s="53"/>
      <c r="AC376" s="53"/>
      <c r="AD376" s="53"/>
      <c r="AE376" s="53"/>
      <c r="AF376" s="53"/>
      <c r="AG376" s="53"/>
      <c r="AH376" s="53"/>
      <c r="AI376" s="53"/>
      <c r="AJ376" s="53"/>
      <c r="AK376" s="53"/>
      <c r="AL376" s="53"/>
      <c r="AM376" s="53"/>
      <c r="AN376" s="16"/>
      <c r="AO376" s="24" t="s">
        <v>34</v>
      </c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/>
      <c r="BO376" s="16"/>
      <c r="BP376" s="16"/>
      <c r="BQ376" s="16"/>
      <c r="BR376" s="16"/>
      <c r="BS376" s="16"/>
      <c r="BT376" s="16"/>
      <c r="BU376" s="16"/>
      <c r="BV376" s="16"/>
      <c r="BW376" s="16"/>
      <c r="BX376" s="16"/>
      <c r="BY376" s="17">
        <v>7</v>
      </c>
      <c r="BZ376" s="18">
        <v>44773</v>
      </c>
      <c r="CA376" s="19" t="e">
        <f>IF(+B376&lt;44592,+#REF!+#REF!+N376,0)</f>
        <v>#REF!</v>
      </c>
      <c r="CB376" s="19">
        <f>IF(+B376&gt;44592,+IF(+B376&lt;44620,+#REF!+#REF!+N376,0),0)</f>
        <v>0</v>
      </c>
      <c r="CC376" s="19"/>
      <c r="CD376" s="19"/>
      <c r="CE376" s="19"/>
      <c r="CF376" s="19"/>
      <c r="CG376" s="19"/>
      <c r="CH376" s="19"/>
      <c r="CI376" s="19"/>
      <c r="CJ376" s="19"/>
      <c r="CK376" s="19"/>
      <c r="CL376" s="19"/>
    </row>
    <row r="377" spans="1:90" x14ac:dyDescent="0.25">
      <c r="A377" s="3">
        <f t="shared" si="125"/>
        <v>8</v>
      </c>
      <c r="B377" s="5"/>
      <c r="C377" s="6"/>
      <c r="D377" s="8"/>
      <c r="E377" s="80"/>
      <c r="F377" s="79"/>
      <c r="G377" s="21" t="s">
        <v>28</v>
      </c>
      <c r="H377" s="23"/>
      <c r="I377" s="54">
        <f t="shared" si="120"/>
        <v>0</v>
      </c>
      <c r="J377" s="7"/>
      <c r="K377" s="54">
        <f t="shared" si="121"/>
        <v>0</v>
      </c>
      <c r="L377" s="33">
        <v>25</v>
      </c>
      <c r="M377" s="4">
        <f t="shared" si="122"/>
        <v>0</v>
      </c>
      <c r="N377" s="4">
        <f t="shared" si="123"/>
        <v>0</v>
      </c>
      <c r="O377" s="4">
        <f t="shared" si="124"/>
        <v>0</v>
      </c>
      <c r="P377" s="53"/>
      <c r="Q377" s="53"/>
      <c r="R377" s="53"/>
      <c r="S377" s="53"/>
      <c r="T377" s="53"/>
      <c r="U377" s="53"/>
      <c r="V377" s="53"/>
      <c r="W377" s="53"/>
      <c r="X377" s="53"/>
      <c r="Y377" s="53"/>
      <c r="Z377" s="53"/>
      <c r="AA377" s="53"/>
      <c r="AB377" s="53"/>
      <c r="AC377" s="53"/>
      <c r="AD377" s="53"/>
      <c r="AE377" s="53"/>
      <c r="AF377" s="53"/>
      <c r="AG377" s="53"/>
      <c r="AH377" s="53"/>
      <c r="AI377" s="53"/>
      <c r="AJ377" s="53"/>
      <c r="AK377" s="53"/>
      <c r="AL377" s="53"/>
      <c r="AM377" s="53"/>
      <c r="AN377" s="16"/>
      <c r="AO377" s="24" t="s">
        <v>35</v>
      </c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  <c r="BM377" s="16"/>
      <c r="BN377" s="16"/>
      <c r="BO377" s="16"/>
      <c r="BP377" s="16"/>
      <c r="BQ377" s="16"/>
      <c r="BR377" s="16"/>
      <c r="BS377" s="16"/>
      <c r="BT377" s="16"/>
      <c r="BU377" s="16"/>
      <c r="BV377" s="16"/>
      <c r="BW377" s="16"/>
      <c r="BX377" s="16"/>
      <c r="BY377" s="17">
        <v>8</v>
      </c>
      <c r="BZ377" s="18">
        <v>44804</v>
      </c>
      <c r="CA377" s="19" t="e">
        <f>IF(+B377&lt;44592,+#REF!+#REF!+N377,0)</f>
        <v>#REF!</v>
      </c>
      <c r="CB377" s="19">
        <f>IF(+B377&gt;44592,+IF(+B377&lt;44620,+#REF!+#REF!+N377,0),0)</f>
        <v>0</v>
      </c>
      <c r="CC377" s="19"/>
      <c r="CD377" s="19"/>
      <c r="CE377" s="19"/>
      <c r="CF377" s="19"/>
      <c r="CG377" s="19"/>
      <c r="CH377" s="19"/>
      <c r="CI377" s="19"/>
      <c r="CJ377" s="19"/>
      <c r="CK377" s="19"/>
      <c r="CL377" s="19"/>
    </row>
    <row r="378" spans="1:90" x14ac:dyDescent="0.25">
      <c r="A378" s="3">
        <f t="shared" si="125"/>
        <v>9</v>
      </c>
      <c r="B378" s="5"/>
      <c r="C378" s="6"/>
      <c r="D378" s="8"/>
      <c r="E378" s="80"/>
      <c r="F378" s="79"/>
      <c r="G378" s="21" t="s">
        <v>28</v>
      </c>
      <c r="H378" s="23"/>
      <c r="I378" s="54">
        <f t="shared" si="120"/>
        <v>0</v>
      </c>
      <c r="J378" s="7"/>
      <c r="K378" s="54">
        <f t="shared" si="121"/>
        <v>0</v>
      </c>
      <c r="L378" s="33">
        <v>25</v>
      </c>
      <c r="M378" s="4">
        <f t="shared" si="122"/>
        <v>0</v>
      </c>
      <c r="N378" s="4">
        <f t="shared" si="123"/>
        <v>0</v>
      </c>
      <c r="O378" s="4">
        <f t="shared" si="124"/>
        <v>0</v>
      </c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  <c r="AA378" s="53"/>
      <c r="AB378" s="53"/>
      <c r="AC378" s="53"/>
      <c r="AD378" s="53"/>
      <c r="AE378" s="53"/>
      <c r="AF378" s="53"/>
      <c r="AG378" s="53"/>
      <c r="AH378" s="53"/>
      <c r="AI378" s="53"/>
      <c r="AJ378" s="53"/>
      <c r="AK378" s="53"/>
      <c r="AL378" s="53"/>
      <c r="AM378" s="53"/>
      <c r="AN378" s="16"/>
      <c r="AO378" s="24" t="s">
        <v>36</v>
      </c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/>
      <c r="BO378" s="16"/>
      <c r="BP378" s="16"/>
      <c r="BQ378" s="16"/>
      <c r="BR378" s="16"/>
      <c r="BS378" s="16"/>
      <c r="BT378" s="16"/>
      <c r="BU378" s="16"/>
      <c r="BV378" s="16"/>
      <c r="BW378" s="16"/>
      <c r="BX378" s="16"/>
      <c r="BY378" s="17">
        <v>9</v>
      </c>
      <c r="BZ378" s="18">
        <v>44834</v>
      </c>
      <c r="CA378" s="19" t="e">
        <f>IF(+B378&lt;44592,+#REF!+#REF!+N378,0)</f>
        <v>#REF!</v>
      </c>
      <c r="CB378" s="19">
        <f>IF(+B378&gt;44592,+IF(+B378&lt;44620,+#REF!+#REF!+N378,0),0)</f>
        <v>0</v>
      </c>
      <c r="CC378" s="19"/>
      <c r="CD378" s="19"/>
      <c r="CE378" s="19"/>
      <c r="CF378" s="19"/>
      <c r="CG378" s="19"/>
      <c r="CH378" s="19"/>
      <c r="CI378" s="19"/>
      <c r="CJ378" s="19"/>
      <c r="CK378" s="19"/>
      <c r="CL378" s="19"/>
    </row>
    <row r="379" spans="1:90" x14ac:dyDescent="0.25">
      <c r="A379" s="3">
        <f t="shared" si="125"/>
        <v>10</v>
      </c>
      <c r="B379" s="5"/>
      <c r="C379" s="6"/>
      <c r="D379" s="8"/>
      <c r="E379" s="80"/>
      <c r="F379" s="79"/>
      <c r="G379" s="21" t="s">
        <v>28</v>
      </c>
      <c r="H379" s="23"/>
      <c r="I379" s="54">
        <f t="shared" si="120"/>
        <v>0</v>
      </c>
      <c r="J379" s="7"/>
      <c r="K379" s="54">
        <f t="shared" si="121"/>
        <v>0</v>
      </c>
      <c r="L379" s="33">
        <v>25</v>
      </c>
      <c r="M379" s="4">
        <f t="shared" si="122"/>
        <v>0</v>
      </c>
      <c r="N379" s="4">
        <f t="shared" si="123"/>
        <v>0</v>
      </c>
      <c r="O379" s="4">
        <f t="shared" si="124"/>
        <v>0</v>
      </c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  <c r="AA379" s="53"/>
      <c r="AB379" s="53"/>
      <c r="AC379" s="53"/>
      <c r="AD379" s="53"/>
      <c r="AE379" s="53"/>
      <c r="AF379" s="53"/>
      <c r="AG379" s="53"/>
      <c r="AH379" s="53"/>
      <c r="AI379" s="53"/>
      <c r="AJ379" s="53"/>
      <c r="AK379" s="53"/>
      <c r="AL379" s="53"/>
      <c r="AM379" s="53"/>
      <c r="AN379" s="16"/>
      <c r="AO379" s="24" t="s">
        <v>37</v>
      </c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/>
      <c r="BO379" s="16"/>
      <c r="BP379" s="16"/>
      <c r="BQ379" s="16"/>
      <c r="BR379" s="16"/>
      <c r="BS379" s="16"/>
      <c r="BT379" s="16"/>
      <c r="BU379" s="16"/>
      <c r="BV379" s="16"/>
      <c r="BW379" s="16"/>
      <c r="BX379" s="16"/>
      <c r="BY379" s="17">
        <v>10</v>
      </c>
      <c r="BZ379" s="18">
        <v>44865</v>
      </c>
      <c r="CA379" s="19" t="e">
        <f>IF(+B379&lt;44592,+#REF!+#REF!+N379,0)</f>
        <v>#REF!</v>
      </c>
      <c r="CB379" s="19">
        <f>IF(+B379&gt;44592,+IF(+B379&lt;44620,+#REF!+#REF!+N379,0),0)</f>
        <v>0</v>
      </c>
      <c r="CC379" s="19"/>
      <c r="CD379" s="19"/>
      <c r="CE379" s="19"/>
      <c r="CF379" s="19"/>
      <c r="CG379" s="19"/>
      <c r="CH379" s="19"/>
      <c r="CI379" s="19"/>
      <c r="CJ379" s="19"/>
      <c r="CK379" s="19"/>
      <c r="CL379" s="19"/>
    </row>
    <row r="380" spans="1:90" x14ac:dyDescent="0.25">
      <c r="A380" s="3">
        <f t="shared" si="125"/>
        <v>11</v>
      </c>
      <c r="B380" s="5"/>
      <c r="C380" s="6"/>
      <c r="D380" s="8"/>
      <c r="E380" s="80"/>
      <c r="F380" s="79"/>
      <c r="G380" s="21" t="s">
        <v>28</v>
      </c>
      <c r="H380" s="23"/>
      <c r="I380" s="54">
        <f t="shared" si="120"/>
        <v>0</v>
      </c>
      <c r="J380" s="7"/>
      <c r="K380" s="54">
        <f t="shared" si="121"/>
        <v>0</v>
      </c>
      <c r="L380" s="33">
        <v>25</v>
      </c>
      <c r="M380" s="4">
        <f t="shared" si="122"/>
        <v>0</v>
      </c>
      <c r="N380" s="4">
        <f t="shared" si="123"/>
        <v>0</v>
      </c>
      <c r="O380" s="4">
        <f t="shared" si="124"/>
        <v>0</v>
      </c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  <c r="AA380" s="53"/>
      <c r="AB380" s="53"/>
      <c r="AC380" s="53"/>
      <c r="AD380" s="53"/>
      <c r="AE380" s="53"/>
      <c r="AF380" s="53"/>
      <c r="AG380" s="53"/>
      <c r="AH380" s="53"/>
      <c r="AI380" s="53"/>
      <c r="AJ380" s="53"/>
      <c r="AK380" s="53"/>
      <c r="AL380" s="53"/>
      <c r="AM380" s="53"/>
      <c r="AN380" s="16"/>
      <c r="AO380" s="24" t="s">
        <v>38</v>
      </c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  <c r="BL380" s="16"/>
      <c r="BM380" s="16"/>
      <c r="BN380" s="16"/>
      <c r="BO380" s="16"/>
      <c r="BP380" s="16"/>
      <c r="BQ380" s="16"/>
      <c r="BR380" s="16"/>
      <c r="BS380" s="16"/>
      <c r="BT380" s="16"/>
      <c r="BU380" s="16"/>
      <c r="BV380" s="16"/>
      <c r="BW380" s="16"/>
      <c r="BX380" s="16"/>
      <c r="BY380" s="17">
        <v>11</v>
      </c>
      <c r="BZ380" s="18">
        <v>44895</v>
      </c>
      <c r="CA380" s="19" t="e">
        <f>IF(+B380&lt;44592,+#REF!+#REF!+N380,0)</f>
        <v>#REF!</v>
      </c>
      <c r="CB380" s="19">
        <f>IF(+B380&gt;44592,+IF(+B380&lt;44620,+#REF!+#REF!+N380,0),0)</f>
        <v>0</v>
      </c>
      <c r="CC380" s="19"/>
      <c r="CD380" s="19"/>
      <c r="CE380" s="19"/>
      <c r="CF380" s="19"/>
      <c r="CG380" s="19"/>
      <c r="CH380" s="19"/>
      <c r="CI380" s="19"/>
      <c r="CJ380" s="19"/>
      <c r="CK380" s="19"/>
      <c r="CL380" s="19"/>
    </row>
    <row r="381" spans="1:90" x14ac:dyDescent="0.25">
      <c r="A381" s="3">
        <f t="shared" si="125"/>
        <v>12</v>
      </c>
      <c r="B381" s="5"/>
      <c r="C381" s="6"/>
      <c r="D381" s="8"/>
      <c r="E381" s="80"/>
      <c r="F381" s="79"/>
      <c r="G381" s="21" t="s">
        <v>28</v>
      </c>
      <c r="H381" s="23"/>
      <c r="I381" s="54">
        <f t="shared" si="120"/>
        <v>0</v>
      </c>
      <c r="J381" s="7"/>
      <c r="K381" s="54">
        <f t="shared" si="121"/>
        <v>0</v>
      </c>
      <c r="L381" s="33">
        <v>25</v>
      </c>
      <c r="M381" s="4">
        <f t="shared" si="122"/>
        <v>0</v>
      </c>
      <c r="N381" s="4">
        <f t="shared" si="123"/>
        <v>0</v>
      </c>
      <c r="O381" s="4">
        <f t="shared" si="124"/>
        <v>0</v>
      </c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  <c r="AA381" s="53"/>
      <c r="AB381" s="53"/>
      <c r="AC381" s="53"/>
      <c r="AD381" s="53"/>
      <c r="AE381" s="53"/>
      <c r="AF381" s="53"/>
      <c r="AG381" s="53"/>
      <c r="AH381" s="53"/>
      <c r="AI381" s="53"/>
      <c r="AJ381" s="53"/>
      <c r="AK381" s="53"/>
      <c r="AL381" s="53"/>
      <c r="AM381" s="53"/>
      <c r="AN381" s="16"/>
      <c r="AO381" s="24" t="s">
        <v>39</v>
      </c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/>
      <c r="BO381" s="16"/>
      <c r="BP381" s="16"/>
      <c r="BQ381" s="16"/>
      <c r="BR381" s="16"/>
      <c r="BS381" s="16"/>
      <c r="BT381" s="16"/>
      <c r="BU381" s="16"/>
      <c r="BV381" s="16"/>
      <c r="BW381" s="16"/>
      <c r="BX381" s="16"/>
      <c r="BY381" s="17">
        <v>12</v>
      </c>
      <c r="BZ381" s="18">
        <v>44926</v>
      </c>
      <c r="CA381" s="19" t="e">
        <f>IF(+B381&lt;44592,+#REF!+#REF!+N381,0)</f>
        <v>#REF!</v>
      </c>
      <c r="CB381" s="19">
        <f>IF(+B381&gt;44592,+IF(+B381&lt;44620,+#REF!+#REF!+N381,0),0)</f>
        <v>0</v>
      </c>
      <c r="CC381" s="19"/>
      <c r="CD381" s="19"/>
      <c r="CE381" s="19"/>
      <c r="CF381" s="19"/>
      <c r="CG381" s="19"/>
      <c r="CH381" s="19"/>
      <c r="CI381" s="19"/>
      <c r="CJ381" s="19"/>
      <c r="CK381" s="19"/>
      <c r="CL381" s="19"/>
    </row>
    <row r="382" spans="1:90" x14ac:dyDescent="0.25">
      <c r="A382" s="3">
        <f t="shared" si="125"/>
        <v>13</v>
      </c>
      <c r="B382" s="5"/>
      <c r="C382" s="6"/>
      <c r="D382" s="8"/>
      <c r="E382" s="80"/>
      <c r="F382" s="79"/>
      <c r="G382" s="21" t="s">
        <v>28</v>
      </c>
      <c r="H382" s="23"/>
      <c r="I382" s="54">
        <f t="shared" si="120"/>
        <v>0</v>
      </c>
      <c r="J382" s="7"/>
      <c r="K382" s="54">
        <f t="shared" si="121"/>
        <v>0</v>
      </c>
      <c r="L382" s="33">
        <v>25</v>
      </c>
      <c r="M382" s="4">
        <f t="shared" si="122"/>
        <v>0</v>
      </c>
      <c r="N382" s="4">
        <f t="shared" si="123"/>
        <v>0</v>
      </c>
      <c r="O382" s="4">
        <f t="shared" si="124"/>
        <v>0</v>
      </c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3"/>
      <c r="AA382" s="53"/>
      <c r="AB382" s="53"/>
      <c r="AC382" s="53"/>
      <c r="AD382" s="53"/>
      <c r="AE382" s="53"/>
      <c r="AF382" s="53"/>
      <c r="AG382" s="53"/>
      <c r="AH382" s="53"/>
      <c r="AI382" s="53"/>
      <c r="AJ382" s="53"/>
      <c r="AK382" s="53"/>
      <c r="AL382" s="53"/>
      <c r="AM382" s="53"/>
      <c r="AN382" s="16"/>
      <c r="AO382" s="24" t="s">
        <v>40</v>
      </c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/>
      <c r="BO382" s="16"/>
      <c r="BP382" s="16"/>
      <c r="BQ382" s="16"/>
      <c r="BR382" s="16"/>
      <c r="BS382" s="16"/>
      <c r="BT382" s="16"/>
      <c r="BU382" s="16"/>
      <c r="BV382" s="16"/>
      <c r="BW382" s="16"/>
      <c r="BX382" s="16"/>
      <c r="BY382" s="17"/>
      <c r="BZ382" s="20"/>
      <c r="CA382" s="19" t="e">
        <f>IF(+B382&lt;44592,+#REF!+#REF!+N382,0)</f>
        <v>#REF!</v>
      </c>
      <c r="CB382" s="19">
        <f>IF(+B382&gt;44592,+IF(+B382&lt;44620,+#REF!+#REF!+N382,0),0)</f>
        <v>0</v>
      </c>
      <c r="CC382" s="19"/>
      <c r="CD382" s="19"/>
      <c r="CE382" s="19"/>
      <c r="CF382" s="19"/>
      <c r="CG382" s="19"/>
      <c r="CH382" s="19"/>
      <c r="CI382" s="19"/>
      <c r="CJ382" s="19"/>
      <c r="CK382" s="19"/>
      <c r="CL382" s="19"/>
    </row>
    <row r="383" spans="1:90" x14ac:dyDescent="0.25">
      <c r="A383" s="3">
        <f t="shared" si="125"/>
        <v>14</v>
      </c>
      <c r="B383" s="5"/>
      <c r="C383" s="6"/>
      <c r="D383" s="8"/>
      <c r="E383" s="80"/>
      <c r="F383" s="79"/>
      <c r="G383" s="21" t="s">
        <v>28</v>
      </c>
      <c r="H383" s="23"/>
      <c r="I383" s="54">
        <f t="shared" si="120"/>
        <v>0</v>
      </c>
      <c r="J383" s="7"/>
      <c r="K383" s="54">
        <f t="shared" si="121"/>
        <v>0</v>
      </c>
      <c r="L383" s="33">
        <v>25</v>
      </c>
      <c r="M383" s="4">
        <f t="shared" si="122"/>
        <v>0</v>
      </c>
      <c r="N383" s="4">
        <f t="shared" si="123"/>
        <v>0</v>
      </c>
      <c r="O383" s="4">
        <f t="shared" si="124"/>
        <v>0</v>
      </c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3"/>
      <c r="AA383" s="53"/>
      <c r="AB383" s="53"/>
      <c r="AC383" s="53"/>
      <c r="AD383" s="53"/>
      <c r="AE383" s="53"/>
      <c r="AF383" s="53"/>
      <c r="AG383" s="53"/>
      <c r="AH383" s="53"/>
      <c r="AI383" s="53"/>
      <c r="AJ383" s="53"/>
      <c r="AK383" s="53"/>
      <c r="AL383" s="53"/>
      <c r="AM383" s="53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6"/>
      <c r="BL383" s="16"/>
      <c r="BM383" s="16"/>
      <c r="BN383" s="16"/>
      <c r="BO383" s="16"/>
      <c r="BP383" s="16"/>
      <c r="BQ383" s="16"/>
      <c r="BR383" s="16"/>
      <c r="BS383" s="16"/>
      <c r="BT383" s="16"/>
      <c r="BU383" s="16"/>
      <c r="BV383" s="16"/>
      <c r="BW383" s="16"/>
      <c r="BX383" s="16"/>
      <c r="BY383" s="17"/>
      <c r="BZ383" s="20"/>
      <c r="CA383" s="19" t="e">
        <f>IF(+B383&lt;44592,+#REF!+#REF!+N383,0)</f>
        <v>#REF!</v>
      </c>
      <c r="CB383" s="19">
        <f>IF(+B383&gt;44592,+IF(+B383&lt;44620,+#REF!+#REF!+N383,0),0)</f>
        <v>0</v>
      </c>
      <c r="CC383" s="19"/>
      <c r="CD383" s="19"/>
      <c r="CE383" s="19"/>
      <c r="CF383" s="19"/>
      <c r="CG383" s="19"/>
      <c r="CH383" s="19"/>
      <c r="CI383" s="19"/>
      <c r="CJ383" s="19"/>
      <c r="CK383" s="19"/>
      <c r="CL383" s="19"/>
    </row>
    <row r="384" spans="1:90" x14ac:dyDescent="0.25">
      <c r="A384" s="3">
        <f t="shared" si="125"/>
        <v>15</v>
      </c>
      <c r="B384" s="5"/>
      <c r="C384" s="6"/>
      <c r="D384" s="8"/>
      <c r="E384" s="80"/>
      <c r="F384" s="79"/>
      <c r="G384" s="21" t="s">
        <v>28</v>
      </c>
      <c r="H384" s="23"/>
      <c r="I384" s="54">
        <f t="shared" si="120"/>
        <v>0</v>
      </c>
      <c r="J384" s="7"/>
      <c r="K384" s="54">
        <f t="shared" si="121"/>
        <v>0</v>
      </c>
      <c r="L384" s="33">
        <v>25</v>
      </c>
      <c r="M384" s="4">
        <f t="shared" si="122"/>
        <v>0</v>
      </c>
      <c r="N384" s="4">
        <f t="shared" si="123"/>
        <v>0</v>
      </c>
      <c r="O384" s="4">
        <f t="shared" si="124"/>
        <v>0</v>
      </c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53"/>
      <c r="AA384" s="53"/>
      <c r="AB384" s="53"/>
      <c r="AC384" s="53"/>
      <c r="AD384" s="53"/>
      <c r="AE384" s="53"/>
      <c r="AF384" s="53"/>
      <c r="AG384" s="53"/>
      <c r="AH384" s="53"/>
      <c r="AI384" s="53"/>
      <c r="AJ384" s="53"/>
      <c r="AK384" s="53"/>
      <c r="AL384" s="53"/>
      <c r="AM384" s="53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/>
      <c r="BO384" s="16"/>
      <c r="BP384" s="16"/>
      <c r="BQ384" s="16"/>
      <c r="BR384" s="16"/>
      <c r="BS384" s="16"/>
      <c r="BT384" s="16"/>
      <c r="BU384" s="16"/>
      <c r="BV384" s="16"/>
      <c r="BW384" s="16"/>
      <c r="BX384" s="16"/>
      <c r="BY384" s="17"/>
      <c r="BZ384" s="20"/>
      <c r="CA384" s="19" t="e">
        <f>IF(+B384&lt;44592,+#REF!+#REF!+N384,0)</f>
        <v>#REF!</v>
      </c>
      <c r="CB384" s="19">
        <f>IF(+B384&gt;44592,+IF(+B384&lt;44620,+#REF!+#REF!+N384,0),0)</f>
        <v>0</v>
      </c>
      <c r="CC384" s="19"/>
      <c r="CD384" s="19"/>
      <c r="CE384" s="19"/>
      <c r="CF384" s="19"/>
      <c r="CG384" s="19"/>
      <c r="CH384" s="19"/>
      <c r="CI384" s="19"/>
      <c r="CJ384" s="19"/>
      <c r="CK384" s="19"/>
      <c r="CL384" s="19"/>
    </row>
    <row r="385" spans="1:92" x14ac:dyDescent="0.25">
      <c r="A385" s="3">
        <f t="shared" si="125"/>
        <v>16</v>
      </c>
      <c r="B385" s="5"/>
      <c r="C385" s="6"/>
      <c r="D385" s="8"/>
      <c r="E385" s="80"/>
      <c r="F385" s="79"/>
      <c r="G385" s="21" t="s">
        <v>28</v>
      </c>
      <c r="H385" s="23"/>
      <c r="I385" s="54">
        <f t="shared" si="120"/>
        <v>0</v>
      </c>
      <c r="J385" s="7"/>
      <c r="K385" s="54">
        <f t="shared" si="121"/>
        <v>0</v>
      </c>
      <c r="L385" s="33">
        <v>25</v>
      </c>
      <c r="M385" s="4">
        <f t="shared" si="122"/>
        <v>0</v>
      </c>
      <c r="N385" s="4">
        <f t="shared" si="123"/>
        <v>0</v>
      </c>
      <c r="O385" s="4">
        <f t="shared" si="124"/>
        <v>0</v>
      </c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3"/>
      <c r="AA385" s="53"/>
      <c r="AB385" s="53"/>
      <c r="AC385" s="53"/>
      <c r="AD385" s="53"/>
      <c r="AE385" s="53"/>
      <c r="AF385" s="53"/>
      <c r="AG385" s="53"/>
      <c r="AH385" s="53"/>
      <c r="AI385" s="53"/>
      <c r="AJ385" s="53"/>
      <c r="AK385" s="53"/>
      <c r="AL385" s="53"/>
      <c r="AM385" s="53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  <c r="BK385" s="16"/>
      <c r="BL385" s="16"/>
      <c r="BM385" s="16"/>
      <c r="BN385" s="16"/>
      <c r="BO385" s="16"/>
      <c r="BP385" s="16"/>
      <c r="BQ385" s="16"/>
      <c r="BR385" s="16"/>
      <c r="BS385" s="16"/>
      <c r="BT385" s="16"/>
      <c r="BU385" s="16"/>
      <c r="BV385" s="16"/>
      <c r="BW385" s="16"/>
      <c r="BX385" s="16"/>
      <c r="BY385" s="17"/>
      <c r="BZ385" s="20"/>
      <c r="CA385" s="19" t="e">
        <f>IF(+B385&lt;44592,+#REF!+#REF!+N385,0)</f>
        <v>#REF!</v>
      </c>
      <c r="CB385" s="19">
        <f>IF(+B385&gt;44592,+IF(+B385&lt;44620,+#REF!+#REF!+N385,0),0)</f>
        <v>0</v>
      </c>
      <c r="CC385" s="19"/>
      <c r="CD385" s="19"/>
      <c r="CE385" s="19"/>
      <c r="CF385" s="19"/>
      <c r="CG385" s="19"/>
      <c r="CH385" s="19"/>
      <c r="CI385" s="19"/>
      <c r="CJ385" s="19"/>
      <c r="CK385" s="19"/>
      <c r="CL385" s="19"/>
    </row>
    <row r="386" spans="1:92" x14ac:dyDescent="0.25">
      <c r="A386" s="3">
        <f t="shared" si="125"/>
        <v>17</v>
      </c>
      <c r="B386" s="5"/>
      <c r="C386" s="6"/>
      <c r="D386" s="8"/>
      <c r="E386" s="80"/>
      <c r="F386" s="79"/>
      <c r="G386" s="21" t="s">
        <v>28</v>
      </c>
      <c r="H386" s="23"/>
      <c r="I386" s="54">
        <f t="shared" si="120"/>
        <v>0</v>
      </c>
      <c r="J386" s="7"/>
      <c r="K386" s="54">
        <f t="shared" si="121"/>
        <v>0</v>
      </c>
      <c r="L386" s="33">
        <v>25</v>
      </c>
      <c r="M386" s="4">
        <f t="shared" si="122"/>
        <v>0</v>
      </c>
      <c r="N386" s="4">
        <f t="shared" si="123"/>
        <v>0</v>
      </c>
      <c r="O386" s="4">
        <f t="shared" si="124"/>
        <v>0</v>
      </c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3"/>
      <c r="AA386" s="53"/>
      <c r="AB386" s="53"/>
      <c r="AC386" s="53"/>
      <c r="AD386" s="53"/>
      <c r="AE386" s="53"/>
      <c r="AF386" s="53"/>
      <c r="AG386" s="53"/>
      <c r="AH386" s="53"/>
      <c r="AI386" s="53"/>
      <c r="AJ386" s="53"/>
      <c r="AK386" s="53"/>
      <c r="AL386" s="53"/>
      <c r="AM386" s="53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/>
      <c r="BO386" s="16"/>
      <c r="BP386" s="16"/>
      <c r="BQ386" s="16"/>
      <c r="BR386" s="16"/>
      <c r="BS386" s="16"/>
      <c r="BT386" s="16"/>
      <c r="BU386" s="16"/>
      <c r="BV386" s="16"/>
      <c r="BW386" s="16"/>
      <c r="BX386" s="16"/>
      <c r="BY386" s="17"/>
      <c r="BZ386" s="20"/>
      <c r="CA386" s="19" t="e">
        <f>IF(+B386&lt;44592,+#REF!+#REF!+N386,0)</f>
        <v>#REF!</v>
      </c>
      <c r="CB386" s="19">
        <f>IF(+B386&gt;44592,+IF(+B386&lt;44620,+#REF!+#REF!+N386,0),0)</f>
        <v>0</v>
      </c>
      <c r="CC386" s="19"/>
      <c r="CD386" s="19"/>
      <c r="CE386" s="19"/>
      <c r="CF386" s="19"/>
      <c r="CG386" s="19"/>
      <c r="CH386" s="19"/>
      <c r="CI386" s="19"/>
      <c r="CJ386" s="19"/>
      <c r="CK386" s="19"/>
      <c r="CL386" s="19"/>
    </row>
    <row r="387" spans="1:92" x14ac:dyDescent="0.25">
      <c r="A387" s="3">
        <f t="shared" si="125"/>
        <v>18</v>
      </c>
      <c r="B387" s="5"/>
      <c r="C387" s="6"/>
      <c r="D387" s="8"/>
      <c r="E387" s="80"/>
      <c r="F387" s="79"/>
      <c r="G387" s="21" t="s">
        <v>28</v>
      </c>
      <c r="H387" s="23"/>
      <c r="I387" s="54">
        <f t="shared" si="120"/>
        <v>0</v>
      </c>
      <c r="J387" s="7"/>
      <c r="K387" s="54">
        <f t="shared" si="121"/>
        <v>0</v>
      </c>
      <c r="L387" s="33">
        <v>25</v>
      </c>
      <c r="M387" s="4">
        <f t="shared" si="122"/>
        <v>0</v>
      </c>
      <c r="N387" s="4">
        <f t="shared" si="123"/>
        <v>0</v>
      </c>
      <c r="O387" s="4">
        <f t="shared" si="124"/>
        <v>0</v>
      </c>
      <c r="P387" s="53"/>
      <c r="Q387" s="53"/>
      <c r="R387" s="53"/>
      <c r="S387" s="53"/>
      <c r="T387" s="53"/>
      <c r="U387" s="53"/>
      <c r="V387" s="53"/>
      <c r="W387" s="53"/>
      <c r="X387" s="53"/>
      <c r="Y387" s="53"/>
      <c r="Z387" s="53"/>
      <c r="AA387" s="53"/>
      <c r="AB387" s="53"/>
      <c r="AC387" s="53"/>
      <c r="AD387" s="53"/>
      <c r="AE387" s="53"/>
      <c r="AF387" s="53"/>
      <c r="AG387" s="53"/>
      <c r="AH387" s="53"/>
      <c r="AI387" s="53"/>
      <c r="AJ387" s="53"/>
      <c r="AK387" s="53"/>
      <c r="AL387" s="53"/>
      <c r="AM387" s="53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6"/>
      <c r="BL387" s="16"/>
      <c r="BM387" s="16"/>
      <c r="BN387" s="16"/>
      <c r="BO387" s="16"/>
      <c r="BP387" s="16"/>
      <c r="BQ387" s="16"/>
      <c r="BR387" s="16"/>
      <c r="BS387" s="16"/>
      <c r="BT387" s="16"/>
      <c r="BU387" s="16"/>
      <c r="BV387" s="16"/>
      <c r="BW387" s="16"/>
      <c r="BX387" s="16"/>
      <c r="BY387" s="17"/>
      <c r="BZ387" s="20"/>
      <c r="CA387" s="19" t="e">
        <f>IF(+B387&lt;44592,+#REF!+#REF!+N387,0)</f>
        <v>#REF!</v>
      </c>
      <c r="CB387" s="19">
        <f>IF(+B387&gt;44592,+IF(+B387&lt;44620,+#REF!+#REF!+N387,0),0)</f>
        <v>0</v>
      </c>
      <c r="CC387" s="19"/>
      <c r="CD387" s="19"/>
      <c r="CE387" s="19"/>
      <c r="CF387" s="19"/>
      <c r="CG387" s="19"/>
      <c r="CH387" s="19"/>
      <c r="CI387" s="19"/>
      <c r="CJ387" s="19"/>
      <c r="CK387" s="19"/>
      <c r="CL387" s="19"/>
    </row>
    <row r="388" spans="1:92" x14ac:dyDescent="0.25">
      <c r="A388" s="3">
        <f t="shared" si="125"/>
        <v>19</v>
      </c>
      <c r="B388" s="5"/>
      <c r="C388" s="6"/>
      <c r="D388" s="8"/>
      <c r="E388" s="80"/>
      <c r="F388" s="79"/>
      <c r="G388" s="21" t="s">
        <v>28</v>
      </c>
      <c r="H388" s="23"/>
      <c r="I388" s="54">
        <f t="shared" si="120"/>
        <v>0</v>
      </c>
      <c r="J388" s="7"/>
      <c r="K388" s="54">
        <f t="shared" si="121"/>
        <v>0</v>
      </c>
      <c r="L388" s="33">
        <v>25</v>
      </c>
      <c r="M388" s="4">
        <f t="shared" si="122"/>
        <v>0</v>
      </c>
      <c r="N388" s="4">
        <f t="shared" si="123"/>
        <v>0</v>
      </c>
      <c r="O388" s="4">
        <f t="shared" si="124"/>
        <v>0</v>
      </c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53"/>
      <c r="AA388" s="53"/>
      <c r="AB388" s="53"/>
      <c r="AC388" s="53"/>
      <c r="AD388" s="53"/>
      <c r="AE388" s="53"/>
      <c r="AF388" s="53"/>
      <c r="AG388" s="53"/>
      <c r="AH388" s="53"/>
      <c r="AI388" s="53"/>
      <c r="AJ388" s="53"/>
      <c r="AK388" s="53"/>
      <c r="AL388" s="53"/>
      <c r="AM388" s="53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/>
      <c r="BO388" s="16"/>
      <c r="BP388" s="16"/>
      <c r="BQ388" s="16"/>
      <c r="BR388" s="16"/>
      <c r="BS388" s="16"/>
      <c r="BT388" s="16"/>
      <c r="BU388" s="16"/>
      <c r="BV388" s="16"/>
      <c r="BW388" s="16"/>
      <c r="BX388" s="16"/>
      <c r="BY388" s="17"/>
      <c r="BZ388" s="20"/>
      <c r="CA388" s="19" t="e">
        <f>IF(+B388&lt;44592,+#REF!+#REF!+N388,0)</f>
        <v>#REF!</v>
      </c>
      <c r="CB388" s="19">
        <f>IF(+B388&gt;44592,+IF(+B388&lt;44620,+#REF!+#REF!+N388,0),0)</f>
        <v>0</v>
      </c>
      <c r="CC388" s="19"/>
      <c r="CD388" s="19"/>
      <c r="CE388" s="19"/>
      <c r="CF388" s="19"/>
      <c r="CG388" s="19"/>
      <c r="CH388" s="19"/>
      <c r="CI388" s="19"/>
      <c r="CJ388" s="19"/>
      <c r="CK388" s="19"/>
      <c r="CL388" s="19"/>
    </row>
    <row r="389" spans="1:92" x14ac:dyDescent="0.25">
      <c r="A389" s="3">
        <f t="shared" si="125"/>
        <v>20</v>
      </c>
      <c r="B389" s="5"/>
      <c r="C389" s="6"/>
      <c r="D389" s="8"/>
      <c r="E389" s="80"/>
      <c r="F389" s="79"/>
      <c r="G389" s="21" t="s">
        <v>28</v>
      </c>
      <c r="H389" s="23"/>
      <c r="I389" s="54">
        <f t="shared" si="120"/>
        <v>0</v>
      </c>
      <c r="J389" s="7"/>
      <c r="K389" s="54">
        <f t="shared" si="121"/>
        <v>0</v>
      </c>
      <c r="L389" s="33">
        <v>25</v>
      </c>
      <c r="M389" s="4">
        <f t="shared" si="122"/>
        <v>0</v>
      </c>
      <c r="N389" s="4">
        <f t="shared" si="123"/>
        <v>0</v>
      </c>
      <c r="O389" s="4">
        <f t="shared" si="124"/>
        <v>0</v>
      </c>
      <c r="P389" s="53"/>
      <c r="Q389" s="53"/>
      <c r="R389" s="53"/>
      <c r="S389" s="53"/>
      <c r="T389" s="53"/>
      <c r="U389" s="53"/>
      <c r="V389" s="53"/>
      <c r="W389" s="53"/>
      <c r="X389" s="53"/>
      <c r="Y389" s="53"/>
      <c r="Z389" s="53"/>
      <c r="AA389" s="53"/>
      <c r="AB389" s="53"/>
      <c r="AC389" s="53"/>
      <c r="AD389" s="53"/>
      <c r="AE389" s="53"/>
      <c r="AF389" s="53"/>
      <c r="AG389" s="53"/>
      <c r="AH389" s="53"/>
      <c r="AI389" s="53"/>
      <c r="AJ389" s="53"/>
      <c r="AK389" s="53"/>
      <c r="AL389" s="53"/>
      <c r="AM389" s="53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/>
      <c r="BO389" s="16"/>
      <c r="BP389" s="16"/>
      <c r="BQ389" s="16"/>
      <c r="BR389" s="16"/>
      <c r="BS389" s="16"/>
      <c r="BT389" s="16"/>
      <c r="BU389" s="16"/>
      <c r="BV389" s="16"/>
      <c r="BW389" s="16"/>
      <c r="BX389" s="16"/>
      <c r="BY389" s="17"/>
      <c r="BZ389" s="20"/>
      <c r="CA389" s="19" t="e">
        <f>IF(+B389&lt;44592,+#REF!+#REF!+N389,0)</f>
        <v>#REF!</v>
      </c>
      <c r="CB389" s="19">
        <f>IF(+B389&gt;44592,+IF(+B389&lt;44620,+#REF!+#REF!+N389,0),0)</f>
        <v>0</v>
      </c>
      <c r="CC389" s="19"/>
      <c r="CD389" s="19"/>
      <c r="CE389" s="19"/>
      <c r="CF389" s="19"/>
      <c r="CG389" s="19"/>
      <c r="CH389" s="19"/>
      <c r="CI389" s="19"/>
      <c r="CJ389" s="19"/>
      <c r="CK389" s="19"/>
      <c r="CL389" s="19"/>
    </row>
    <row r="390" spans="1:92" x14ac:dyDescent="0.25">
      <c r="A390" s="3">
        <f t="shared" si="125"/>
        <v>21</v>
      </c>
      <c r="B390" s="5"/>
      <c r="C390" s="6"/>
      <c r="D390" s="8"/>
      <c r="E390" s="80"/>
      <c r="F390" s="79"/>
      <c r="G390" s="21" t="s">
        <v>28</v>
      </c>
      <c r="H390" s="23"/>
      <c r="I390" s="54">
        <f t="shared" si="120"/>
        <v>0</v>
      </c>
      <c r="J390" s="7"/>
      <c r="K390" s="54">
        <f t="shared" si="121"/>
        <v>0</v>
      </c>
      <c r="L390" s="33">
        <v>25</v>
      </c>
      <c r="M390" s="4">
        <f t="shared" si="122"/>
        <v>0</v>
      </c>
      <c r="N390" s="4">
        <f t="shared" si="123"/>
        <v>0</v>
      </c>
      <c r="O390" s="4">
        <f t="shared" si="124"/>
        <v>0</v>
      </c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3"/>
      <c r="AA390" s="53"/>
      <c r="AB390" s="53"/>
      <c r="AC390" s="53"/>
      <c r="AD390" s="53"/>
      <c r="AE390" s="53"/>
      <c r="AF390" s="53"/>
      <c r="AG390" s="53"/>
      <c r="AH390" s="53"/>
      <c r="AI390" s="53"/>
      <c r="AJ390" s="53"/>
      <c r="AK390" s="53"/>
      <c r="AL390" s="53"/>
      <c r="AM390" s="53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  <c r="BG390" s="16"/>
      <c r="BH390" s="16"/>
      <c r="BI390" s="16"/>
      <c r="BJ390" s="16"/>
      <c r="BK390" s="16"/>
      <c r="BL390" s="16"/>
      <c r="BM390" s="16"/>
      <c r="BN390" s="16"/>
      <c r="BO390" s="16"/>
      <c r="BP390" s="16"/>
      <c r="BQ390" s="16"/>
      <c r="BR390" s="16"/>
      <c r="BS390" s="16"/>
      <c r="BT390" s="16"/>
      <c r="BU390" s="16"/>
      <c r="BV390" s="16"/>
      <c r="BW390" s="16"/>
      <c r="BX390" s="16"/>
      <c r="BY390" s="17"/>
      <c r="BZ390" s="17"/>
      <c r="CA390" s="19" t="e">
        <f>IF(+B390&lt;44592,+#REF!+#REF!+N390,0)</f>
        <v>#REF!</v>
      </c>
      <c r="CB390" s="19">
        <f>IF(+B390&gt;44592,+IF(+B390&lt;44620,+#REF!+#REF!+N390,0),0)</f>
        <v>0</v>
      </c>
      <c r="CC390" s="19"/>
      <c r="CD390" s="19"/>
      <c r="CE390" s="19"/>
      <c r="CF390" s="19"/>
      <c r="CG390" s="19"/>
      <c r="CH390" s="19"/>
      <c r="CI390" s="19"/>
      <c r="CJ390" s="19"/>
      <c r="CK390" s="19"/>
      <c r="CL390" s="19"/>
    </row>
    <row r="391" spans="1:92" x14ac:dyDescent="0.25">
      <c r="A391" s="3">
        <f t="shared" si="125"/>
        <v>22</v>
      </c>
      <c r="B391" s="5"/>
      <c r="C391" s="6"/>
      <c r="D391" s="8"/>
      <c r="E391" s="80"/>
      <c r="F391" s="79"/>
      <c r="G391" s="21" t="s">
        <v>28</v>
      </c>
      <c r="H391" s="23"/>
      <c r="I391" s="54">
        <f t="shared" si="120"/>
        <v>0</v>
      </c>
      <c r="J391" s="7"/>
      <c r="K391" s="54">
        <f t="shared" si="121"/>
        <v>0</v>
      </c>
      <c r="L391" s="33">
        <v>25</v>
      </c>
      <c r="M391" s="4">
        <f t="shared" si="122"/>
        <v>0</v>
      </c>
      <c r="N391" s="4">
        <f t="shared" si="123"/>
        <v>0</v>
      </c>
      <c r="O391" s="4">
        <f t="shared" si="124"/>
        <v>0</v>
      </c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3"/>
      <c r="AA391" s="53"/>
      <c r="AB391" s="53"/>
      <c r="AC391" s="53"/>
      <c r="AD391" s="53"/>
      <c r="AE391" s="53"/>
      <c r="AF391" s="53"/>
      <c r="AG391" s="53"/>
      <c r="AH391" s="53"/>
      <c r="AI391" s="53"/>
      <c r="AJ391" s="53"/>
      <c r="AK391" s="53"/>
      <c r="AL391" s="53"/>
      <c r="AM391" s="53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/>
      <c r="BO391" s="16"/>
      <c r="BP391" s="16"/>
      <c r="BQ391" s="16"/>
      <c r="BR391" s="16"/>
      <c r="BS391" s="16"/>
      <c r="BT391" s="16"/>
      <c r="BU391" s="16"/>
      <c r="BV391" s="16"/>
      <c r="BW391" s="16"/>
      <c r="BX391" s="16"/>
      <c r="BY391" s="17"/>
      <c r="BZ391" s="17"/>
      <c r="CA391" s="19" t="e">
        <f>IF(+B391&lt;44592,+#REF!+#REF!+N391,0)</f>
        <v>#REF!</v>
      </c>
      <c r="CB391" s="19">
        <f>IF(+B391&gt;44592,+IF(+B391&lt;44620,+#REF!+#REF!+N391,0),0)</f>
        <v>0</v>
      </c>
      <c r="CC391" s="19"/>
      <c r="CD391" s="19"/>
      <c r="CE391" s="19"/>
      <c r="CF391" s="19"/>
      <c r="CG391" s="19"/>
      <c r="CH391" s="19"/>
      <c r="CI391" s="19"/>
      <c r="CJ391" s="19"/>
      <c r="CK391" s="19"/>
      <c r="CL391" s="19"/>
    </row>
    <row r="392" spans="1:92" x14ac:dyDescent="0.25">
      <c r="A392" s="3">
        <f t="shared" si="125"/>
        <v>23</v>
      </c>
      <c r="B392" s="5"/>
      <c r="C392" s="6"/>
      <c r="D392" s="8"/>
      <c r="E392" s="80"/>
      <c r="F392" s="79"/>
      <c r="G392" s="21" t="s">
        <v>28</v>
      </c>
      <c r="H392" s="23"/>
      <c r="I392" s="54">
        <f t="shared" si="120"/>
        <v>0</v>
      </c>
      <c r="J392" s="7"/>
      <c r="K392" s="54">
        <f t="shared" si="121"/>
        <v>0</v>
      </c>
      <c r="L392" s="33">
        <v>25</v>
      </c>
      <c r="M392" s="4">
        <f t="shared" si="122"/>
        <v>0</v>
      </c>
      <c r="N392" s="4">
        <f t="shared" si="123"/>
        <v>0</v>
      </c>
      <c r="O392" s="4">
        <f t="shared" si="124"/>
        <v>0</v>
      </c>
      <c r="P392" s="53"/>
      <c r="Q392" s="53"/>
      <c r="R392" s="53"/>
      <c r="S392" s="53"/>
      <c r="T392" s="53"/>
      <c r="U392" s="53"/>
      <c r="V392" s="53"/>
      <c r="W392" s="53"/>
      <c r="X392" s="53"/>
      <c r="Y392" s="53"/>
      <c r="Z392" s="53"/>
      <c r="AA392" s="53"/>
      <c r="AB392" s="53"/>
      <c r="AC392" s="53"/>
      <c r="AD392" s="53"/>
      <c r="AE392" s="53"/>
      <c r="AF392" s="53"/>
      <c r="AG392" s="53"/>
      <c r="AH392" s="53"/>
      <c r="AI392" s="53"/>
      <c r="AJ392" s="53"/>
      <c r="AK392" s="53"/>
      <c r="AL392" s="53"/>
      <c r="AM392" s="53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  <c r="BM392" s="16"/>
      <c r="BN392" s="16"/>
      <c r="BO392" s="16"/>
      <c r="BP392" s="16"/>
      <c r="BQ392" s="16"/>
      <c r="BR392" s="16"/>
      <c r="BS392" s="16"/>
      <c r="BT392" s="16"/>
      <c r="BU392" s="16"/>
      <c r="BV392" s="16"/>
      <c r="BW392" s="16"/>
      <c r="BX392" s="16"/>
      <c r="BY392" s="17"/>
      <c r="BZ392" s="17"/>
      <c r="CA392" s="19" t="e">
        <f>IF(+B392&lt;44592,+#REF!+#REF!+N392,0)</f>
        <v>#REF!</v>
      </c>
      <c r="CB392" s="19">
        <f>IF(+B392&gt;44592,+IF(+B392&lt;44620,+#REF!+#REF!+N392,0),0)</f>
        <v>0</v>
      </c>
      <c r="CC392" s="19"/>
      <c r="CD392" s="19"/>
      <c r="CE392" s="19"/>
      <c r="CF392" s="19"/>
      <c r="CG392" s="19"/>
      <c r="CH392" s="19"/>
      <c r="CI392" s="19"/>
      <c r="CJ392" s="19"/>
      <c r="CK392" s="19"/>
      <c r="CL392" s="19"/>
    </row>
    <row r="393" spans="1:92" x14ac:dyDescent="0.25">
      <c r="A393" s="3">
        <f t="shared" si="125"/>
        <v>24</v>
      </c>
      <c r="B393" s="5"/>
      <c r="C393" s="6"/>
      <c r="D393" s="8"/>
      <c r="E393" s="80"/>
      <c r="F393" s="79"/>
      <c r="G393" s="21" t="s">
        <v>28</v>
      </c>
      <c r="H393" s="23"/>
      <c r="I393" s="54">
        <f t="shared" si="120"/>
        <v>0</v>
      </c>
      <c r="J393" s="7"/>
      <c r="K393" s="54">
        <f t="shared" si="121"/>
        <v>0</v>
      </c>
      <c r="L393" s="33">
        <v>25</v>
      </c>
      <c r="M393" s="4">
        <f t="shared" si="122"/>
        <v>0</v>
      </c>
      <c r="N393" s="4">
        <f t="shared" si="123"/>
        <v>0</v>
      </c>
      <c r="O393" s="4">
        <f t="shared" si="124"/>
        <v>0</v>
      </c>
      <c r="P393" s="53"/>
      <c r="Q393" s="53"/>
      <c r="R393" s="53"/>
      <c r="S393" s="53"/>
      <c r="T393" s="53"/>
      <c r="U393" s="53"/>
      <c r="V393" s="53"/>
      <c r="W393" s="53"/>
      <c r="X393" s="53"/>
      <c r="Y393" s="53"/>
      <c r="Z393" s="53"/>
      <c r="AA393" s="53"/>
      <c r="AB393" s="53"/>
      <c r="AC393" s="53"/>
      <c r="AD393" s="53"/>
      <c r="AE393" s="53"/>
      <c r="AF393" s="53"/>
      <c r="AG393" s="53"/>
      <c r="AH393" s="53"/>
      <c r="AI393" s="53"/>
      <c r="AJ393" s="53"/>
      <c r="AK393" s="53"/>
      <c r="AL393" s="53"/>
      <c r="AM393" s="53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/>
      <c r="BO393" s="16"/>
      <c r="BP393" s="16"/>
      <c r="BQ393" s="16"/>
      <c r="BR393" s="16"/>
      <c r="BS393" s="16"/>
      <c r="BT393" s="16"/>
      <c r="BU393" s="16"/>
      <c r="BV393" s="16"/>
      <c r="BW393" s="16"/>
      <c r="BX393" s="16"/>
      <c r="BY393" s="17"/>
      <c r="BZ393" s="17"/>
      <c r="CA393" s="19" t="e">
        <f>IF(+B393&lt;44592,+#REF!+#REF!+N393,0)</f>
        <v>#REF!</v>
      </c>
      <c r="CB393" s="19">
        <f>IF(+B393&gt;44592,+IF(+B393&lt;44620,+#REF!+#REF!+N393,0),0)</f>
        <v>0</v>
      </c>
      <c r="CC393" s="19"/>
      <c r="CD393" s="19"/>
      <c r="CE393" s="19"/>
      <c r="CF393" s="19"/>
      <c r="CG393" s="19"/>
      <c r="CH393" s="19"/>
      <c r="CI393" s="19"/>
      <c r="CJ393" s="19"/>
      <c r="CK393" s="19"/>
      <c r="CL393" s="19"/>
    </row>
    <row r="394" spans="1:92" x14ac:dyDescent="0.25">
      <c r="A394" s="3">
        <f t="shared" si="125"/>
        <v>25</v>
      </c>
      <c r="B394" s="5"/>
      <c r="C394" s="6"/>
      <c r="D394" s="8"/>
      <c r="E394" s="80"/>
      <c r="F394" s="79"/>
      <c r="G394" s="21" t="s">
        <v>28</v>
      </c>
      <c r="H394" s="23"/>
      <c r="I394" s="54">
        <f t="shared" si="120"/>
        <v>0</v>
      </c>
      <c r="J394" s="7"/>
      <c r="K394" s="54">
        <f t="shared" si="121"/>
        <v>0</v>
      </c>
      <c r="L394" s="33">
        <v>25</v>
      </c>
      <c r="M394" s="4">
        <f t="shared" si="122"/>
        <v>0</v>
      </c>
      <c r="N394" s="4">
        <f t="shared" si="123"/>
        <v>0</v>
      </c>
      <c r="O394" s="4">
        <f t="shared" si="124"/>
        <v>0</v>
      </c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3"/>
      <c r="AA394" s="53"/>
      <c r="AB394" s="53"/>
      <c r="AC394" s="53"/>
      <c r="AD394" s="53"/>
      <c r="AE394" s="53"/>
      <c r="AF394" s="53"/>
      <c r="AG394" s="53"/>
      <c r="AH394" s="53"/>
      <c r="AI394" s="53"/>
      <c r="AJ394" s="53"/>
      <c r="AK394" s="53"/>
      <c r="AL394" s="53"/>
      <c r="AM394" s="53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  <c r="BM394" s="16"/>
      <c r="BN394" s="16"/>
      <c r="BO394" s="16"/>
      <c r="BP394" s="16"/>
      <c r="BQ394" s="16"/>
      <c r="BR394" s="16"/>
      <c r="BS394" s="16"/>
      <c r="BT394" s="16"/>
      <c r="BU394" s="16"/>
      <c r="BV394" s="16"/>
      <c r="BW394" s="16"/>
      <c r="BX394" s="16"/>
      <c r="BY394" s="17"/>
      <c r="BZ394" s="17"/>
      <c r="CA394" s="17"/>
      <c r="CB394" s="17"/>
      <c r="CC394" s="17"/>
      <c r="CD394" s="17"/>
      <c r="CE394" s="17"/>
    </row>
    <row r="395" spans="1:92" ht="4.5" customHeight="1" x14ac:dyDescent="0.25">
      <c r="A395" s="89"/>
      <c r="B395" s="90"/>
      <c r="C395" s="90"/>
      <c r="D395" s="90"/>
      <c r="E395" s="90"/>
      <c r="F395" s="90"/>
      <c r="G395" s="90"/>
      <c r="H395" s="90"/>
      <c r="I395" s="90"/>
      <c r="J395" s="90"/>
      <c r="K395" s="90"/>
      <c r="L395" s="90"/>
      <c r="M395" s="90"/>
      <c r="N395" s="90"/>
      <c r="O395" s="91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3"/>
      <c r="AA395" s="53"/>
      <c r="AB395" s="53"/>
      <c r="AC395" s="53"/>
      <c r="AD395" s="53"/>
      <c r="AE395" s="53"/>
      <c r="AF395" s="53"/>
      <c r="AG395" s="53"/>
      <c r="AH395" s="53"/>
      <c r="AI395" s="53"/>
      <c r="AJ395" s="53"/>
      <c r="AK395" s="53"/>
      <c r="AL395" s="53"/>
      <c r="AM395" s="53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/>
      <c r="BO395" s="16"/>
      <c r="BP395" s="16"/>
      <c r="BQ395" s="16"/>
      <c r="BR395" s="16"/>
      <c r="BS395" s="16"/>
      <c r="BT395" s="16"/>
      <c r="BU395" s="16"/>
      <c r="BV395" s="16"/>
      <c r="BW395" s="16"/>
      <c r="BX395" s="16"/>
      <c r="BY395" s="17"/>
      <c r="BZ395" s="17"/>
      <c r="CA395" s="17"/>
      <c r="CB395" s="17"/>
      <c r="CC395" s="17"/>
      <c r="CD395" s="17"/>
      <c r="CE395" s="17"/>
    </row>
    <row r="396" spans="1:92" s="88" customFormat="1" x14ac:dyDescent="0.25">
      <c r="A396" s="3" t="s">
        <v>102</v>
      </c>
      <c r="B396" s="3" t="s">
        <v>102</v>
      </c>
      <c r="C396" s="3" t="s">
        <v>102</v>
      </c>
      <c r="D396" s="3" t="s">
        <v>102</v>
      </c>
      <c r="E396" s="3" t="s">
        <v>102</v>
      </c>
      <c r="F396" s="3" t="s">
        <v>102</v>
      </c>
      <c r="G396" s="3" t="s">
        <v>102</v>
      </c>
      <c r="H396" s="3" t="s">
        <v>102</v>
      </c>
      <c r="I396" s="4">
        <f>SUM(I370:I394)</f>
        <v>0</v>
      </c>
      <c r="J396" s="4">
        <f t="shared" ref="J396" si="126">SUM(J370:J394)</f>
        <v>0</v>
      </c>
      <c r="K396" s="4">
        <f t="shared" ref="K396" si="127">SUM(K370:K394)</f>
        <v>0</v>
      </c>
      <c r="L396" s="3" t="s">
        <v>102</v>
      </c>
      <c r="M396" s="4">
        <f t="shared" ref="M396" si="128">SUM(M370:M394)</f>
        <v>0</v>
      </c>
      <c r="N396" s="4">
        <f t="shared" ref="N396" si="129">SUM(N370:N394)</f>
        <v>0</v>
      </c>
      <c r="O396" s="4">
        <f t="shared" ref="O396" si="130">SUM(O370:O394)</f>
        <v>0</v>
      </c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  <c r="AK396" s="84"/>
      <c r="AL396" s="84"/>
      <c r="AM396" s="84"/>
      <c r="AN396" s="85"/>
      <c r="AO396" s="85"/>
      <c r="AP396" s="85"/>
      <c r="AQ396" s="85"/>
      <c r="AR396" s="85"/>
      <c r="AS396" s="85"/>
      <c r="AT396" s="85"/>
      <c r="AU396" s="85"/>
      <c r="AV396" s="85"/>
      <c r="AW396" s="85"/>
      <c r="AX396" s="85"/>
      <c r="AY396" s="85"/>
      <c r="AZ396" s="85"/>
      <c r="BA396" s="85"/>
      <c r="BB396" s="85"/>
      <c r="BC396" s="85"/>
      <c r="BD396" s="85"/>
      <c r="BE396" s="85"/>
      <c r="BF396" s="85"/>
      <c r="BG396" s="85"/>
      <c r="BH396" s="85"/>
      <c r="BI396" s="85"/>
      <c r="BJ396" s="85"/>
      <c r="BK396" s="85"/>
      <c r="BL396" s="85"/>
      <c r="BM396" s="85"/>
      <c r="BN396" s="85"/>
      <c r="BO396" s="85"/>
      <c r="BP396" s="85"/>
      <c r="BQ396" s="85"/>
      <c r="BR396" s="85"/>
      <c r="BS396" s="85"/>
      <c r="BT396" s="85"/>
      <c r="BU396" s="85"/>
      <c r="BV396" s="85"/>
      <c r="BW396" s="85"/>
      <c r="BX396" s="85"/>
      <c r="BY396" s="86"/>
      <c r="BZ396" s="86"/>
      <c r="CA396" s="86"/>
      <c r="CB396" s="86"/>
      <c r="CC396" s="86"/>
      <c r="CD396" s="86"/>
      <c r="CE396" s="86"/>
      <c r="CF396" s="87"/>
      <c r="CG396" s="87"/>
      <c r="CH396" s="87"/>
      <c r="CI396" s="87"/>
      <c r="CJ396" s="87"/>
      <c r="CK396" s="87"/>
      <c r="CL396" s="87"/>
      <c r="CM396" s="87"/>
      <c r="CN396" s="87"/>
    </row>
  </sheetData>
  <mergeCells count="60">
    <mergeCell ref="A367:J367"/>
    <mergeCell ref="A395:O395"/>
    <mergeCell ref="A301:J301"/>
    <mergeCell ref="A329:O329"/>
    <mergeCell ref="C331:G331"/>
    <mergeCell ref="C332:D332"/>
    <mergeCell ref="G332:J332"/>
    <mergeCell ref="A334:J334"/>
    <mergeCell ref="G233:J233"/>
    <mergeCell ref="A235:J235"/>
    <mergeCell ref="A263:O263"/>
    <mergeCell ref="C265:G265"/>
    <mergeCell ref="C266:D266"/>
    <mergeCell ref="G266:J266"/>
    <mergeCell ref="G167:J167"/>
    <mergeCell ref="A169:J169"/>
    <mergeCell ref="A197:O197"/>
    <mergeCell ref="C199:G199"/>
    <mergeCell ref="C200:D200"/>
    <mergeCell ref="G200:J200"/>
    <mergeCell ref="A70:J70"/>
    <mergeCell ref="A98:O98"/>
    <mergeCell ref="C100:G100"/>
    <mergeCell ref="C101:D101"/>
    <mergeCell ref="G101:J101"/>
    <mergeCell ref="A103:J103"/>
    <mergeCell ref="A32:O32"/>
    <mergeCell ref="C34:G34"/>
    <mergeCell ref="C35:D35"/>
    <mergeCell ref="G35:J35"/>
    <mergeCell ref="A37:J37"/>
    <mergeCell ref="A362:O362"/>
    <mergeCell ref="C364:G364"/>
    <mergeCell ref="C365:D365"/>
    <mergeCell ref="G365:J365"/>
    <mergeCell ref="A296:O296"/>
    <mergeCell ref="C298:G298"/>
    <mergeCell ref="C299:D299"/>
    <mergeCell ref="G299:J299"/>
    <mergeCell ref="A268:J268"/>
    <mergeCell ref="A202:J202"/>
    <mergeCell ref="A230:O230"/>
    <mergeCell ref="C232:G232"/>
    <mergeCell ref="C233:D233"/>
    <mergeCell ref="A136:J136"/>
    <mergeCell ref="A164:O164"/>
    <mergeCell ref="C166:G166"/>
    <mergeCell ref="C167:D167"/>
    <mergeCell ref="A131:O131"/>
    <mergeCell ref="C133:G133"/>
    <mergeCell ref="C134:D134"/>
    <mergeCell ref="G134:J134"/>
    <mergeCell ref="A65:O65"/>
    <mergeCell ref="C67:G67"/>
    <mergeCell ref="C68:D68"/>
    <mergeCell ref="G68:J68"/>
    <mergeCell ref="C1:G1"/>
    <mergeCell ref="C2:D2"/>
    <mergeCell ref="G2:J2"/>
    <mergeCell ref="A4:J4"/>
  </mergeCells>
  <dataValidations disablePrompts="1" count="2">
    <dataValidation type="list" allowBlank="1" showInputMessage="1" showErrorMessage="1" sqref="G7:G31 G40:G64 G73:G97 G106:G130 G139:G163 G172:G196 G205:G229 G238:G262 G271:G295 G304:G328 G337:G361 G370:G394">
      <formula1>$AO$7:$AO$21</formula1>
    </dataValidation>
    <dataValidation type="list" allowBlank="1" showInputMessage="1" showErrorMessage="1" sqref="L7:L31 L40:L64 L73:L97 L106:L130 L139:L163 L172:L196 L205:L229 L238:L262 L271:L295 L304:L328 L337:L361 L370:L394">
      <formula1>$AQ$7:$AQ$9</formula1>
    </dataValidation>
  </dataValidation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396"/>
  <sheetViews>
    <sheetView topLeftCell="A378" workbookViewId="0">
      <selection activeCell="O396" sqref="A1:O396"/>
    </sheetView>
  </sheetViews>
  <sheetFormatPr defaultRowHeight="15" x14ac:dyDescent="0.25"/>
  <cols>
    <col min="1" max="1" width="4.7109375" style="1" customWidth="1"/>
    <col min="2" max="2" width="9.140625" style="1"/>
    <col min="3" max="3" width="11.85546875" style="1" customWidth="1"/>
    <col min="4" max="4" width="11.28515625" style="2" customWidth="1"/>
    <col min="5" max="5" width="5" style="22" customWidth="1"/>
    <col min="6" max="6" width="11.7109375" style="2" customWidth="1"/>
    <col min="7" max="7" width="5.42578125" style="22" bestFit="1" customWidth="1"/>
    <col min="8" max="8" width="9.140625" style="2"/>
    <col min="9" max="11" width="10.42578125" style="2" customWidth="1"/>
    <col min="12" max="12" width="10.42578125" style="34" customWidth="1"/>
    <col min="13" max="15" width="10.42578125" style="2" customWidth="1"/>
    <col min="16" max="39" width="11.42578125" style="2" customWidth="1"/>
    <col min="40" max="40" width="9.140625" style="9"/>
    <col min="41" max="41" width="5.42578125" style="9" customWidth="1"/>
    <col min="42" max="76" width="9.140625" style="9"/>
    <col min="77" max="79" width="9.140625" style="10"/>
    <col min="80" max="92" width="9.140625" style="11"/>
  </cols>
  <sheetData>
    <row r="1" spans="1:90" x14ac:dyDescent="0.25">
      <c r="A1" s="1" t="s">
        <v>7</v>
      </c>
      <c r="C1" s="96" t="s">
        <v>8</v>
      </c>
      <c r="D1" s="96"/>
      <c r="E1" s="96"/>
      <c r="F1" s="96"/>
      <c r="G1" s="96"/>
      <c r="H1" s="29"/>
      <c r="I1" s="29"/>
      <c r="J1" s="29"/>
      <c r="K1" s="27"/>
      <c r="L1" s="32"/>
    </row>
    <row r="2" spans="1:90" x14ac:dyDescent="0.25">
      <c r="A2" s="1" t="s">
        <v>9</v>
      </c>
      <c r="C2" s="97" t="s">
        <v>10</v>
      </c>
      <c r="D2" s="97"/>
      <c r="E2" s="78"/>
      <c r="F2" s="78"/>
      <c r="G2" s="96" t="s">
        <v>11</v>
      </c>
      <c r="H2" s="96"/>
      <c r="I2" s="96"/>
      <c r="J2" s="96"/>
      <c r="K2" s="27"/>
      <c r="L2" s="32"/>
    </row>
    <row r="4" spans="1:90" ht="18.75" x14ac:dyDescent="0.25">
      <c r="A4" s="47" t="s">
        <v>130</v>
      </c>
      <c r="B4" s="47"/>
      <c r="C4" s="47"/>
      <c r="D4" s="47"/>
      <c r="E4" s="47"/>
      <c r="F4" s="47"/>
      <c r="G4" s="47"/>
      <c r="H4" s="47"/>
      <c r="I4" s="47"/>
      <c r="J4" s="47"/>
      <c r="K4" s="48" t="s">
        <v>100</v>
      </c>
      <c r="L4" s="51">
        <v>44562</v>
      </c>
      <c r="M4" s="49" t="s">
        <v>101</v>
      </c>
      <c r="N4" s="51">
        <v>44592</v>
      </c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</row>
    <row r="5" spans="1:90" ht="18" x14ac:dyDescent="0.25">
      <c r="A5" s="25" t="s">
        <v>0</v>
      </c>
      <c r="B5" s="25" t="s">
        <v>6</v>
      </c>
      <c r="C5" s="25" t="s">
        <v>1</v>
      </c>
      <c r="D5" s="26" t="s">
        <v>24</v>
      </c>
      <c r="E5" s="26" t="s">
        <v>106</v>
      </c>
      <c r="F5" s="26" t="s">
        <v>107</v>
      </c>
      <c r="G5" s="81" t="s">
        <v>25</v>
      </c>
      <c r="H5" s="26" t="s">
        <v>31</v>
      </c>
      <c r="I5" s="26" t="s">
        <v>41</v>
      </c>
      <c r="J5" s="26" t="s">
        <v>2</v>
      </c>
      <c r="K5" s="26" t="s">
        <v>42</v>
      </c>
      <c r="L5" s="82" t="s">
        <v>43</v>
      </c>
      <c r="M5" s="26" t="s">
        <v>3</v>
      </c>
      <c r="N5" s="26" t="s">
        <v>4</v>
      </c>
      <c r="O5" s="26" t="s">
        <v>5</v>
      </c>
      <c r="P5" s="52"/>
      <c r="Q5" s="83" t="s">
        <v>111</v>
      </c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12"/>
      <c r="AO5" s="12" t="s">
        <v>25</v>
      </c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3"/>
      <c r="BZ5" s="13"/>
      <c r="CA5" s="14" t="s">
        <v>12</v>
      </c>
      <c r="CB5" s="15" t="s">
        <v>13</v>
      </c>
      <c r="CC5" s="15" t="s">
        <v>14</v>
      </c>
      <c r="CD5" s="15" t="s">
        <v>15</v>
      </c>
      <c r="CE5" s="15" t="s">
        <v>16</v>
      </c>
      <c r="CF5" s="15" t="s">
        <v>17</v>
      </c>
      <c r="CG5" s="15" t="s">
        <v>18</v>
      </c>
      <c r="CH5" s="15" t="s">
        <v>19</v>
      </c>
      <c r="CI5" s="15" t="s">
        <v>20</v>
      </c>
      <c r="CJ5" s="15" t="s">
        <v>21</v>
      </c>
      <c r="CK5" s="15" t="s">
        <v>22</v>
      </c>
      <c r="CL5" s="15" t="s">
        <v>23</v>
      </c>
    </row>
    <row r="7" spans="1:90" x14ac:dyDescent="0.25">
      <c r="A7" s="3">
        <v>1</v>
      </c>
      <c r="B7" s="5"/>
      <c r="C7" s="6"/>
      <c r="D7" s="8"/>
      <c r="E7" s="80"/>
      <c r="F7" s="79"/>
      <c r="G7" s="21" t="s">
        <v>28</v>
      </c>
      <c r="H7" s="23"/>
      <c r="I7" s="54">
        <f>+H7*D7</f>
        <v>0</v>
      </c>
      <c r="J7" s="7"/>
      <c r="K7" s="54">
        <f>+I7-J7</f>
        <v>0</v>
      </c>
      <c r="L7" s="33">
        <v>25</v>
      </c>
      <c r="M7" s="4">
        <f>IF(+L7=5,+K7*L7/100,0)</f>
        <v>0</v>
      </c>
      <c r="N7" s="4">
        <f>+IF(+L7=13,+K7*L7/100,0)</f>
        <v>0</v>
      </c>
      <c r="O7" s="4">
        <f>+IF(+L7=25,+K7*L7/100,0)</f>
        <v>0</v>
      </c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16"/>
      <c r="AO7" s="24" t="s">
        <v>28</v>
      </c>
      <c r="AP7" s="16"/>
      <c r="AQ7" s="31">
        <v>5</v>
      </c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7">
        <v>1</v>
      </c>
      <c r="BZ7" s="18">
        <v>44592</v>
      </c>
      <c r="CA7" s="19" t="e">
        <f>IF(+B7&lt;44592,+#REF!+#REF!+N7,0)</f>
        <v>#REF!</v>
      </c>
      <c r="CB7" s="19" t="b">
        <f>IF(+B7&gt;44592,+IF(+B7&lt;44620,+#REF!+#REF!+N7,0))</f>
        <v>0</v>
      </c>
      <c r="CC7" s="19"/>
      <c r="CD7" s="19"/>
      <c r="CE7" s="19"/>
      <c r="CF7" s="19"/>
      <c r="CG7" s="19"/>
      <c r="CH7" s="19"/>
      <c r="CI7" s="19"/>
      <c r="CJ7" s="19"/>
      <c r="CK7" s="19"/>
      <c r="CL7" s="19"/>
    </row>
    <row r="8" spans="1:90" x14ac:dyDescent="0.25">
      <c r="A8" s="3">
        <f>+A7+1</f>
        <v>2</v>
      </c>
      <c r="B8" s="5"/>
      <c r="C8" s="6"/>
      <c r="D8" s="8"/>
      <c r="E8" s="80"/>
      <c r="F8" s="79"/>
      <c r="G8" s="21" t="s">
        <v>28</v>
      </c>
      <c r="H8" s="23"/>
      <c r="I8" s="54">
        <f t="shared" ref="I8:I31" si="0">+H8*D8</f>
        <v>0</v>
      </c>
      <c r="J8" s="7"/>
      <c r="K8" s="54">
        <f t="shared" ref="K8:K31" si="1">+I8-J8</f>
        <v>0</v>
      </c>
      <c r="L8" s="33">
        <v>25</v>
      </c>
      <c r="M8" s="4">
        <f t="shared" ref="M8:M31" si="2">IF(+L8=5,+K8*L8/100,0)</f>
        <v>0</v>
      </c>
      <c r="N8" s="4">
        <f t="shared" ref="N8:N31" si="3">+IF(+L8=13,+K8*L8/100,0)</f>
        <v>0</v>
      </c>
      <c r="O8" s="4">
        <f t="shared" ref="O8:O31" si="4">+IF(+L8=25,+K8*L8/100,0)</f>
        <v>0</v>
      </c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16"/>
      <c r="AO8" s="24" t="s">
        <v>29</v>
      </c>
      <c r="AP8" s="16"/>
      <c r="AQ8" s="31">
        <v>13</v>
      </c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7">
        <v>2</v>
      </c>
      <c r="BZ8" s="18">
        <v>44620</v>
      </c>
      <c r="CA8" s="19" t="e">
        <f>IF(+B8&lt;44592,+#REF!+#REF!+N8,0)</f>
        <v>#REF!</v>
      </c>
      <c r="CB8" s="19">
        <f>IF(+B8&gt;44592,+IF(+B8&lt;44620,+#REF!+#REF!+N8,0),0)</f>
        <v>0</v>
      </c>
      <c r="CC8" s="19"/>
      <c r="CD8" s="19"/>
      <c r="CE8" s="19"/>
      <c r="CF8" s="19"/>
      <c r="CG8" s="19"/>
      <c r="CH8" s="19"/>
      <c r="CI8" s="19"/>
      <c r="CJ8" s="19"/>
      <c r="CK8" s="19"/>
      <c r="CL8" s="19"/>
    </row>
    <row r="9" spans="1:90" x14ac:dyDescent="0.25">
      <c r="A9" s="3">
        <f t="shared" ref="A9:A31" si="5">+A8+1</f>
        <v>3</v>
      </c>
      <c r="B9" s="5"/>
      <c r="C9" s="6"/>
      <c r="D9" s="8"/>
      <c r="E9" s="80"/>
      <c r="F9" s="79"/>
      <c r="G9" s="21" t="s">
        <v>28</v>
      </c>
      <c r="H9" s="23"/>
      <c r="I9" s="54">
        <f t="shared" si="0"/>
        <v>0</v>
      </c>
      <c r="J9" s="7"/>
      <c r="K9" s="54">
        <f t="shared" si="1"/>
        <v>0</v>
      </c>
      <c r="L9" s="33">
        <v>25</v>
      </c>
      <c r="M9" s="4">
        <f t="shared" si="2"/>
        <v>0</v>
      </c>
      <c r="N9" s="4">
        <f t="shared" si="3"/>
        <v>0</v>
      </c>
      <c r="O9" s="4">
        <f t="shared" si="4"/>
        <v>0</v>
      </c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16"/>
      <c r="AO9" s="24" t="s">
        <v>27</v>
      </c>
      <c r="AP9" s="16"/>
      <c r="AQ9" s="31">
        <v>25</v>
      </c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7">
        <v>3</v>
      </c>
      <c r="BZ9" s="18">
        <v>44651</v>
      </c>
      <c r="CA9" s="19" t="e">
        <f>IF(+B9&lt;44592,+#REF!+#REF!+N9,0)</f>
        <v>#REF!</v>
      </c>
      <c r="CB9" s="19">
        <f>IF(+B9&gt;44592,+IF(+B9&lt;44620,+#REF!+#REF!+N9,0),0)</f>
        <v>0</v>
      </c>
      <c r="CC9" s="19"/>
      <c r="CD9" s="19"/>
      <c r="CE9" s="19"/>
      <c r="CF9" s="19"/>
      <c r="CG9" s="19"/>
      <c r="CH9" s="19"/>
      <c r="CI9" s="19"/>
      <c r="CJ9" s="19"/>
      <c r="CK9" s="19"/>
      <c r="CL9" s="19"/>
    </row>
    <row r="10" spans="1:90" x14ac:dyDescent="0.25">
      <c r="A10" s="3">
        <f t="shared" si="5"/>
        <v>4</v>
      </c>
      <c r="B10" s="5"/>
      <c r="C10" s="6"/>
      <c r="D10" s="8"/>
      <c r="E10" s="80"/>
      <c r="F10" s="79"/>
      <c r="G10" s="21" t="s">
        <v>28</v>
      </c>
      <c r="H10" s="23"/>
      <c r="I10" s="54">
        <f t="shared" si="0"/>
        <v>0</v>
      </c>
      <c r="J10" s="7"/>
      <c r="K10" s="54">
        <f t="shared" si="1"/>
        <v>0</v>
      </c>
      <c r="L10" s="33">
        <v>25</v>
      </c>
      <c r="M10" s="4">
        <f t="shared" si="2"/>
        <v>0</v>
      </c>
      <c r="N10" s="4">
        <f t="shared" si="3"/>
        <v>0</v>
      </c>
      <c r="O10" s="4">
        <f t="shared" si="4"/>
        <v>0</v>
      </c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16"/>
      <c r="AO10" s="24" t="s">
        <v>30</v>
      </c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7">
        <v>4</v>
      </c>
      <c r="BZ10" s="18">
        <v>44681</v>
      </c>
      <c r="CA10" s="19" t="e">
        <f>IF(+B10&lt;44592,+#REF!+#REF!+N10,0)</f>
        <v>#REF!</v>
      </c>
      <c r="CB10" s="19">
        <f>IF(+B10&gt;44592,+IF(+B10&lt;44620,+#REF!+#REF!+N10,0),0)</f>
        <v>0</v>
      </c>
      <c r="CC10" s="19"/>
      <c r="CD10" s="19"/>
      <c r="CE10" s="19"/>
      <c r="CF10" s="19"/>
      <c r="CG10" s="19"/>
      <c r="CH10" s="19"/>
      <c r="CI10" s="19"/>
      <c r="CJ10" s="19"/>
      <c r="CK10" s="19"/>
      <c r="CL10" s="19"/>
    </row>
    <row r="11" spans="1:90" x14ac:dyDescent="0.25">
      <c r="A11" s="3">
        <f t="shared" si="5"/>
        <v>5</v>
      </c>
      <c r="B11" s="5"/>
      <c r="C11" s="6"/>
      <c r="D11" s="8"/>
      <c r="E11" s="80"/>
      <c r="F11" s="79"/>
      <c r="G11" s="21" t="s">
        <v>28</v>
      </c>
      <c r="H11" s="23"/>
      <c r="I11" s="54">
        <f t="shared" si="0"/>
        <v>0</v>
      </c>
      <c r="J11" s="7"/>
      <c r="K11" s="54">
        <f t="shared" si="1"/>
        <v>0</v>
      </c>
      <c r="L11" s="33">
        <v>25</v>
      </c>
      <c r="M11" s="4">
        <f t="shared" si="2"/>
        <v>0</v>
      </c>
      <c r="N11" s="4">
        <f t="shared" si="3"/>
        <v>0</v>
      </c>
      <c r="O11" s="4">
        <f t="shared" si="4"/>
        <v>0</v>
      </c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16"/>
      <c r="AO11" s="24" t="s">
        <v>32</v>
      </c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7">
        <v>5</v>
      </c>
      <c r="BZ11" s="18">
        <v>44712</v>
      </c>
      <c r="CA11" s="19" t="e">
        <f>IF(+B11&lt;44592,+#REF!+#REF!+N11,0)</f>
        <v>#REF!</v>
      </c>
      <c r="CB11" s="19">
        <f>IF(+B11&gt;44592,+IF(+B11&lt;44620,+#REF!+#REF!+N11,0),0)</f>
        <v>0</v>
      </c>
      <c r="CC11" s="19"/>
      <c r="CD11" s="19"/>
      <c r="CE11" s="19"/>
      <c r="CF11" s="19"/>
      <c r="CG11" s="19"/>
      <c r="CH11" s="19"/>
      <c r="CI11" s="19"/>
      <c r="CJ11" s="19"/>
      <c r="CK11" s="19"/>
      <c r="CL11" s="19"/>
    </row>
    <row r="12" spans="1:90" x14ac:dyDescent="0.25">
      <c r="A12" s="3">
        <f t="shared" si="5"/>
        <v>6</v>
      </c>
      <c r="B12" s="5"/>
      <c r="C12" s="6"/>
      <c r="D12" s="8"/>
      <c r="E12" s="80"/>
      <c r="F12" s="79"/>
      <c r="G12" s="21" t="s">
        <v>28</v>
      </c>
      <c r="H12" s="23"/>
      <c r="I12" s="54">
        <f t="shared" si="0"/>
        <v>0</v>
      </c>
      <c r="J12" s="7"/>
      <c r="K12" s="54">
        <f t="shared" si="1"/>
        <v>0</v>
      </c>
      <c r="L12" s="33">
        <v>25</v>
      </c>
      <c r="M12" s="4">
        <f t="shared" si="2"/>
        <v>0</v>
      </c>
      <c r="N12" s="4">
        <f t="shared" si="3"/>
        <v>0</v>
      </c>
      <c r="O12" s="4">
        <f t="shared" si="4"/>
        <v>0</v>
      </c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16"/>
      <c r="AO12" s="24" t="s">
        <v>33</v>
      </c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7">
        <v>6</v>
      </c>
      <c r="BZ12" s="18">
        <v>44742</v>
      </c>
      <c r="CA12" s="19" t="e">
        <f>IF(+B12&lt;44592,+#REF!+#REF!+N12,0)</f>
        <v>#REF!</v>
      </c>
      <c r="CB12" s="19">
        <f>IF(+B12&gt;44592,+IF(+B12&lt;44620,+#REF!+#REF!+N12,0),0)</f>
        <v>0</v>
      </c>
      <c r="CC12" s="19"/>
      <c r="CD12" s="19"/>
      <c r="CE12" s="19"/>
      <c r="CF12" s="19"/>
      <c r="CG12" s="19"/>
      <c r="CH12" s="19"/>
      <c r="CI12" s="19"/>
      <c r="CJ12" s="19"/>
      <c r="CK12" s="19"/>
      <c r="CL12" s="19"/>
    </row>
    <row r="13" spans="1:90" x14ac:dyDescent="0.25">
      <c r="A13" s="3">
        <f t="shared" si="5"/>
        <v>7</v>
      </c>
      <c r="B13" s="5"/>
      <c r="C13" s="6"/>
      <c r="D13" s="8"/>
      <c r="E13" s="80"/>
      <c r="F13" s="79"/>
      <c r="G13" s="21" t="s">
        <v>28</v>
      </c>
      <c r="H13" s="23"/>
      <c r="I13" s="54">
        <f t="shared" si="0"/>
        <v>0</v>
      </c>
      <c r="J13" s="7"/>
      <c r="K13" s="54">
        <f t="shared" si="1"/>
        <v>0</v>
      </c>
      <c r="L13" s="33">
        <v>25</v>
      </c>
      <c r="M13" s="4">
        <f t="shared" si="2"/>
        <v>0</v>
      </c>
      <c r="N13" s="4">
        <f t="shared" si="3"/>
        <v>0</v>
      </c>
      <c r="O13" s="4">
        <f t="shared" si="4"/>
        <v>0</v>
      </c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16"/>
      <c r="AO13" s="24" t="s">
        <v>34</v>
      </c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7">
        <v>7</v>
      </c>
      <c r="BZ13" s="18">
        <v>44773</v>
      </c>
      <c r="CA13" s="19" t="e">
        <f>IF(+B13&lt;44592,+#REF!+#REF!+N13,0)</f>
        <v>#REF!</v>
      </c>
      <c r="CB13" s="19">
        <f>IF(+B13&gt;44592,+IF(+B13&lt;44620,+#REF!+#REF!+N13,0),0)</f>
        <v>0</v>
      </c>
      <c r="CC13" s="19"/>
      <c r="CD13" s="19"/>
      <c r="CE13" s="19"/>
      <c r="CF13" s="19"/>
      <c r="CG13" s="19"/>
      <c r="CH13" s="19"/>
      <c r="CI13" s="19"/>
      <c r="CJ13" s="19"/>
      <c r="CK13" s="19"/>
      <c r="CL13" s="19"/>
    </row>
    <row r="14" spans="1:90" x14ac:dyDescent="0.25">
      <c r="A14" s="3">
        <f t="shared" si="5"/>
        <v>8</v>
      </c>
      <c r="B14" s="5"/>
      <c r="C14" s="6"/>
      <c r="D14" s="8"/>
      <c r="E14" s="80"/>
      <c r="F14" s="79"/>
      <c r="G14" s="21" t="s">
        <v>28</v>
      </c>
      <c r="H14" s="23"/>
      <c r="I14" s="54">
        <f t="shared" si="0"/>
        <v>0</v>
      </c>
      <c r="J14" s="7"/>
      <c r="K14" s="54">
        <f t="shared" si="1"/>
        <v>0</v>
      </c>
      <c r="L14" s="33">
        <v>25</v>
      </c>
      <c r="M14" s="4">
        <f t="shared" si="2"/>
        <v>0</v>
      </c>
      <c r="N14" s="4">
        <f t="shared" si="3"/>
        <v>0</v>
      </c>
      <c r="O14" s="4">
        <f t="shared" si="4"/>
        <v>0</v>
      </c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16"/>
      <c r="AO14" s="24" t="s">
        <v>35</v>
      </c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7">
        <v>8</v>
      </c>
      <c r="BZ14" s="18">
        <v>44804</v>
      </c>
      <c r="CA14" s="19" t="e">
        <f>IF(+B14&lt;44592,+#REF!+#REF!+N14,0)</f>
        <v>#REF!</v>
      </c>
      <c r="CB14" s="19">
        <f>IF(+B14&gt;44592,+IF(+B14&lt;44620,+#REF!+#REF!+N14,0),0)</f>
        <v>0</v>
      </c>
      <c r="CC14" s="19"/>
      <c r="CD14" s="19"/>
      <c r="CE14" s="19"/>
      <c r="CF14" s="19"/>
      <c r="CG14" s="19"/>
      <c r="CH14" s="19"/>
      <c r="CI14" s="19"/>
      <c r="CJ14" s="19"/>
      <c r="CK14" s="19"/>
      <c r="CL14" s="19"/>
    </row>
    <row r="15" spans="1:90" x14ac:dyDescent="0.25">
      <c r="A15" s="3">
        <f t="shared" si="5"/>
        <v>9</v>
      </c>
      <c r="B15" s="5"/>
      <c r="C15" s="6"/>
      <c r="D15" s="8"/>
      <c r="E15" s="80"/>
      <c r="F15" s="79"/>
      <c r="G15" s="21" t="s">
        <v>28</v>
      </c>
      <c r="H15" s="23"/>
      <c r="I15" s="54">
        <f t="shared" si="0"/>
        <v>0</v>
      </c>
      <c r="J15" s="7"/>
      <c r="K15" s="54">
        <f t="shared" si="1"/>
        <v>0</v>
      </c>
      <c r="L15" s="33">
        <v>25</v>
      </c>
      <c r="M15" s="4">
        <f t="shared" si="2"/>
        <v>0</v>
      </c>
      <c r="N15" s="4">
        <f t="shared" si="3"/>
        <v>0</v>
      </c>
      <c r="O15" s="4">
        <f t="shared" si="4"/>
        <v>0</v>
      </c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16"/>
      <c r="AO15" s="24" t="s">
        <v>36</v>
      </c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7">
        <v>9</v>
      </c>
      <c r="BZ15" s="18">
        <v>44834</v>
      </c>
      <c r="CA15" s="19" t="e">
        <f>IF(+B15&lt;44592,+#REF!+#REF!+N15,0)</f>
        <v>#REF!</v>
      </c>
      <c r="CB15" s="19">
        <f>IF(+B15&gt;44592,+IF(+B15&lt;44620,+#REF!+#REF!+N15,0),0)</f>
        <v>0</v>
      </c>
      <c r="CC15" s="19"/>
      <c r="CD15" s="19"/>
      <c r="CE15" s="19"/>
      <c r="CF15" s="19"/>
      <c r="CG15" s="19"/>
      <c r="CH15" s="19"/>
      <c r="CI15" s="19"/>
      <c r="CJ15" s="19"/>
      <c r="CK15" s="19"/>
      <c r="CL15" s="19"/>
    </row>
    <row r="16" spans="1:90" x14ac:dyDescent="0.25">
      <c r="A16" s="3">
        <f t="shared" si="5"/>
        <v>10</v>
      </c>
      <c r="B16" s="5"/>
      <c r="C16" s="6"/>
      <c r="D16" s="8"/>
      <c r="E16" s="80"/>
      <c r="F16" s="79"/>
      <c r="G16" s="21" t="s">
        <v>28</v>
      </c>
      <c r="H16" s="23"/>
      <c r="I16" s="54">
        <f t="shared" si="0"/>
        <v>0</v>
      </c>
      <c r="J16" s="7"/>
      <c r="K16" s="54">
        <f t="shared" si="1"/>
        <v>0</v>
      </c>
      <c r="L16" s="33">
        <v>25</v>
      </c>
      <c r="M16" s="4">
        <f t="shared" si="2"/>
        <v>0</v>
      </c>
      <c r="N16" s="4">
        <f t="shared" si="3"/>
        <v>0</v>
      </c>
      <c r="O16" s="4">
        <f t="shared" si="4"/>
        <v>0</v>
      </c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16"/>
      <c r="AO16" s="24" t="s">
        <v>37</v>
      </c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7">
        <v>10</v>
      </c>
      <c r="BZ16" s="18">
        <v>44865</v>
      </c>
      <c r="CA16" s="19" t="e">
        <f>IF(+B16&lt;44592,+#REF!+#REF!+N16,0)</f>
        <v>#REF!</v>
      </c>
      <c r="CB16" s="19">
        <f>IF(+B16&gt;44592,+IF(+B16&lt;44620,+#REF!+#REF!+N16,0),0)</f>
        <v>0</v>
      </c>
      <c r="CC16" s="19"/>
      <c r="CD16" s="19"/>
      <c r="CE16" s="19"/>
      <c r="CF16" s="19"/>
      <c r="CG16" s="19"/>
      <c r="CH16" s="19"/>
      <c r="CI16" s="19"/>
      <c r="CJ16" s="19"/>
      <c r="CK16" s="19"/>
      <c r="CL16" s="19"/>
    </row>
    <row r="17" spans="1:90" x14ac:dyDescent="0.25">
      <c r="A17" s="3">
        <f t="shared" si="5"/>
        <v>11</v>
      </c>
      <c r="B17" s="5"/>
      <c r="C17" s="6"/>
      <c r="D17" s="8"/>
      <c r="E17" s="80"/>
      <c r="F17" s="79"/>
      <c r="G17" s="21" t="s">
        <v>28</v>
      </c>
      <c r="H17" s="23"/>
      <c r="I17" s="54">
        <f t="shared" si="0"/>
        <v>0</v>
      </c>
      <c r="J17" s="7"/>
      <c r="K17" s="54">
        <f t="shared" si="1"/>
        <v>0</v>
      </c>
      <c r="L17" s="33">
        <v>25</v>
      </c>
      <c r="M17" s="4">
        <f t="shared" si="2"/>
        <v>0</v>
      </c>
      <c r="N17" s="4">
        <f t="shared" si="3"/>
        <v>0</v>
      </c>
      <c r="O17" s="4">
        <f t="shared" si="4"/>
        <v>0</v>
      </c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16"/>
      <c r="AO17" s="24" t="s">
        <v>38</v>
      </c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7">
        <v>11</v>
      </c>
      <c r="BZ17" s="18">
        <v>44895</v>
      </c>
      <c r="CA17" s="19" t="e">
        <f>IF(+B17&lt;44592,+#REF!+#REF!+N17,0)</f>
        <v>#REF!</v>
      </c>
      <c r="CB17" s="19">
        <f>IF(+B17&gt;44592,+IF(+B17&lt;44620,+#REF!+#REF!+N17,0),0)</f>
        <v>0</v>
      </c>
      <c r="CC17" s="19"/>
      <c r="CD17" s="19"/>
      <c r="CE17" s="19"/>
      <c r="CF17" s="19"/>
      <c r="CG17" s="19"/>
      <c r="CH17" s="19"/>
      <c r="CI17" s="19"/>
      <c r="CJ17" s="19"/>
      <c r="CK17" s="19"/>
      <c r="CL17" s="19"/>
    </row>
    <row r="18" spans="1:90" x14ac:dyDescent="0.25">
      <c r="A18" s="3">
        <f t="shared" si="5"/>
        <v>12</v>
      </c>
      <c r="B18" s="5"/>
      <c r="C18" s="6"/>
      <c r="D18" s="8"/>
      <c r="E18" s="80"/>
      <c r="F18" s="79"/>
      <c r="G18" s="21" t="s">
        <v>28</v>
      </c>
      <c r="H18" s="23"/>
      <c r="I18" s="54">
        <f t="shared" si="0"/>
        <v>0</v>
      </c>
      <c r="J18" s="7"/>
      <c r="K18" s="54">
        <f t="shared" si="1"/>
        <v>0</v>
      </c>
      <c r="L18" s="33">
        <v>25</v>
      </c>
      <c r="M18" s="4">
        <f t="shared" si="2"/>
        <v>0</v>
      </c>
      <c r="N18" s="4">
        <f t="shared" si="3"/>
        <v>0</v>
      </c>
      <c r="O18" s="4">
        <f t="shared" si="4"/>
        <v>0</v>
      </c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16"/>
      <c r="AO18" s="24" t="s">
        <v>39</v>
      </c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7">
        <v>12</v>
      </c>
      <c r="BZ18" s="18">
        <v>44926</v>
      </c>
      <c r="CA18" s="19" t="e">
        <f>IF(+B18&lt;44592,+#REF!+#REF!+N18,0)</f>
        <v>#REF!</v>
      </c>
      <c r="CB18" s="19">
        <f>IF(+B18&gt;44592,+IF(+B18&lt;44620,+#REF!+#REF!+N18,0),0)</f>
        <v>0</v>
      </c>
      <c r="CC18" s="19"/>
      <c r="CD18" s="19"/>
      <c r="CE18" s="19"/>
      <c r="CF18" s="19"/>
      <c r="CG18" s="19"/>
      <c r="CH18" s="19"/>
      <c r="CI18" s="19"/>
      <c r="CJ18" s="19"/>
      <c r="CK18" s="19"/>
      <c r="CL18" s="19"/>
    </row>
    <row r="19" spans="1:90" x14ac:dyDescent="0.25">
      <c r="A19" s="3">
        <f t="shared" si="5"/>
        <v>13</v>
      </c>
      <c r="B19" s="5"/>
      <c r="C19" s="6"/>
      <c r="D19" s="8"/>
      <c r="E19" s="80"/>
      <c r="F19" s="79"/>
      <c r="G19" s="21" t="s">
        <v>28</v>
      </c>
      <c r="H19" s="23"/>
      <c r="I19" s="54">
        <f t="shared" si="0"/>
        <v>0</v>
      </c>
      <c r="J19" s="7"/>
      <c r="K19" s="54">
        <f t="shared" si="1"/>
        <v>0</v>
      </c>
      <c r="L19" s="33">
        <v>25</v>
      </c>
      <c r="M19" s="4">
        <f t="shared" si="2"/>
        <v>0</v>
      </c>
      <c r="N19" s="4">
        <f t="shared" si="3"/>
        <v>0</v>
      </c>
      <c r="O19" s="4">
        <f t="shared" si="4"/>
        <v>0</v>
      </c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16"/>
      <c r="AO19" s="24" t="s">
        <v>40</v>
      </c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7"/>
      <c r="BZ19" s="20"/>
      <c r="CA19" s="19" t="e">
        <f>IF(+B19&lt;44592,+#REF!+#REF!+N19,0)</f>
        <v>#REF!</v>
      </c>
      <c r="CB19" s="19">
        <f>IF(+B19&gt;44592,+IF(+B19&lt;44620,+#REF!+#REF!+N19,0),0)</f>
        <v>0</v>
      </c>
      <c r="CC19" s="19"/>
      <c r="CD19" s="19"/>
      <c r="CE19" s="19"/>
      <c r="CF19" s="19"/>
      <c r="CG19" s="19"/>
      <c r="CH19" s="19"/>
      <c r="CI19" s="19"/>
      <c r="CJ19" s="19"/>
      <c r="CK19" s="19"/>
      <c r="CL19" s="19"/>
    </row>
    <row r="20" spans="1:90" x14ac:dyDescent="0.25">
      <c r="A20" s="3">
        <f t="shared" si="5"/>
        <v>14</v>
      </c>
      <c r="B20" s="5"/>
      <c r="C20" s="6"/>
      <c r="D20" s="8"/>
      <c r="E20" s="80"/>
      <c r="F20" s="79"/>
      <c r="G20" s="21" t="s">
        <v>28</v>
      </c>
      <c r="H20" s="23"/>
      <c r="I20" s="54">
        <f t="shared" si="0"/>
        <v>0</v>
      </c>
      <c r="J20" s="7"/>
      <c r="K20" s="54">
        <f t="shared" si="1"/>
        <v>0</v>
      </c>
      <c r="L20" s="33">
        <v>25</v>
      </c>
      <c r="M20" s="4">
        <f t="shared" si="2"/>
        <v>0</v>
      </c>
      <c r="N20" s="4">
        <f t="shared" si="3"/>
        <v>0</v>
      </c>
      <c r="O20" s="4">
        <f t="shared" si="4"/>
        <v>0</v>
      </c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7"/>
      <c r="BZ20" s="20"/>
      <c r="CA20" s="19" t="e">
        <f>IF(+B20&lt;44592,+#REF!+#REF!+N20,0)</f>
        <v>#REF!</v>
      </c>
      <c r="CB20" s="19">
        <f>IF(+B20&gt;44592,+IF(+B20&lt;44620,+#REF!+#REF!+N20,0),0)</f>
        <v>0</v>
      </c>
      <c r="CC20" s="19"/>
      <c r="CD20" s="19"/>
      <c r="CE20" s="19"/>
      <c r="CF20" s="19"/>
      <c r="CG20" s="19"/>
      <c r="CH20" s="19"/>
      <c r="CI20" s="19"/>
      <c r="CJ20" s="19"/>
      <c r="CK20" s="19"/>
      <c r="CL20" s="19"/>
    </row>
    <row r="21" spans="1:90" x14ac:dyDescent="0.25">
      <c r="A21" s="3">
        <f t="shared" si="5"/>
        <v>15</v>
      </c>
      <c r="B21" s="5"/>
      <c r="C21" s="6"/>
      <c r="D21" s="8"/>
      <c r="E21" s="80"/>
      <c r="F21" s="79"/>
      <c r="G21" s="21" t="s">
        <v>28</v>
      </c>
      <c r="H21" s="23"/>
      <c r="I21" s="54">
        <f t="shared" si="0"/>
        <v>0</v>
      </c>
      <c r="J21" s="7"/>
      <c r="K21" s="54">
        <f t="shared" si="1"/>
        <v>0</v>
      </c>
      <c r="L21" s="33">
        <v>25</v>
      </c>
      <c r="M21" s="4">
        <f t="shared" si="2"/>
        <v>0</v>
      </c>
      <c r="N21" s="4">
        <f t="shared" si="3"/>
        <v>0</v>
      </c>
      <c r="O21" s="4">
        <f t="shared" si="4"/>
        <v>0</v>
      </c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7"/>
      <c r="BZ21" s="20"/>
      <c r="CA21" s="19" t="e">
        <f>IF(+B21&lt;44592,+#REF!+#REF!+N21,0)</f>
        <v>#REF!</v>
      </c>
      <c r="CB21" s="19">
        <f>IF(+B21&gt;44592,+IF(+B21&lt;44620,+#REF!+#REF!+N21,0),0)</f>
        <v>0</v>
      </c>
      <c r="CC21" s="19"/>
      <c r="CD21" s="19"/>
      <c r="CE21" s="19"/>
      <c r="CF21" s="19"/>
      <c r="CG21" s="19"/>
      <c r="CH21" s="19"/>
      <c r="CI21" s="19"/>
      <c r="CJ21" s="19"/>
      <c r="CK21" s="19"/>
      <c r="CL21" s="19"/>
    </row>
    <row r="22" spans="1:90" x14ac:dyDescent="0.25">
      <c r="A22" s="3">
        <f t="shared" si="5"/>
        <v>16</v>
      </c>
      <c r="B22" s="5"/>
      <c r="C22" s="6"/>
      <c r="D22" s="8"/>
      <c r="E22" s="80"/>
      <c r="F22" s="79"/>
      <c r="G22" s="21" t="s">
        <v>28</v>
      </c>
      <c r="H22" s="23"/>
      <c r="I22" s="54">
        <f t="shared" si="0"/>
        <v>0</v>
      </c>
      <c r="J22" s="7"/>
      <c r="K22" s="54">
        <f t="shared" si="1"/>
        <v>0</v>
      </c>
      <c r="L22" s="33">
        <v>25</v>
      </c>
      <c r="M22" s="4">
        <f t="shared" si="2"/>
        <v>0</v>
      </c>
      <c r="N22" s="4">
        <f t="shared" si="3"/>
        <v>0</v>
      </c>
      <c r="O22" s="4">
        <f t="shared" si="4"/>
        <v>0</v>
      </c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7"/>
      <c r="BZ22" s="20"/>
      <c r="CA22" s="19" t="e">
        <f>IF(+B22&lt;44592,+#REF!+#REF!+N22,0)</f>
        <v>#REF!</v>
      </c>
      <c r="CB22" s="19">
        <f>IF(+B22&gt;44592,+IF(+B22&lt;44620,+#REF!+#REF!+N22,0),0)</f>
        <v>0</v>
      </c>
      <c r="CC22" s="19"/>
      <c r="CD22" s="19"/>
      <c r="CE22" s="19"/>
      <c r="CF22" s="19"/>
      <c r="CG22" s="19"/>
      <c r="CH22" s="19"/>
      <c r="CI22" s="19"/>
      <c r="CJ22" s="19"/>
      <c r="CK22" s="19"/>
      <c r="CL22" s="19"/>
    </row>
    <row r="23" spans="1:90" x14ac:dyDescent="0.25">
      <c r="A23" s="3">
        <f t="shared" si="5"/>
        <v>17</v>
      </c>
      <c r="B23" s="5"/>
      <c r="C23" s="6"/>
      <c r="D23" s="8"/>
      <c r="E23" s="80"/>
      <c r="F23" s="79"/>
      <c r="G23" s="21" t="s">
        <v>28</v>
      </c>
      <c r="H23" s="23"/>
      <c r="I23" s="54">
        <f t="shared" si="0"/>
        <v>0</v>
      </c>
      <c r="J23" s="7"/>
      <c r="K23" s="54">
        <f t="shared" si="1"/>
        <v>0</v>
      </c>
      <c r="L23" s="33">
        <v>25</v>
      </c>
      <c r="M23" s="4">
        <f t="shared" si="2"/>
        <v>0</v>
      </c>
      <c r="N23" s="4">
        <f t="shared" si="3"/>
        <v>0</v>
      </c>
      <c r="O23" s="4">
        <f t="shared" si="4"/>
        <v>0</v>
      </c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7"/>
      <c r="BZ23" s="20"/>
      <c r="CA23" s="19" t="e">
        <f>IF(+B23&lt;44592,+#REF!+#REF!+N23,0)</f>
        <v>#REF!</v>
      </c>
      <c r="CB23" s="19">
        <f>IF(+B23&gt;44592,+IF(+B23&lt;44620,+#REF!+#REF!+N23,0),0)</f>
        <v>0</v>
      </c>
      <c r="CC23" s="19"/>
      <c r="CD23" s="19"/>
      <c r="CE23" s="19"/>
      <c r="CF23" s="19"/>
      <c r="CG23" s="19"/>
      <c r="CH23" s="19"/>
      <c r="CI23" s="19"/>
      <c r="CJ23" s="19"/>
      <c r="CK23" s="19"/>
      <c r="CL23" s="19"/>
    </row>
    <row r="24" spans="1:90" x14ac:dyDescent="0.25">
      <c r="A24" s="3">
        <f t="shared" si="5"/>
        <v>18</v>
      </c>
      <c r="B24" s="5"/>
      <c r="C24" s="6"/>
      <c r="D24" s="8"/>
      <c r="E24" s="80"/>
      <c r="F24" s="79"/>
      <c r="G24" s="21" t="s">
        <v>28</v>
      </c>
      <c r="H24" s="23"/>
      <c r="I24" s="54">
        <f t="shared" si="0"/>
        <v>0</v>
      </c>
      <c r="J24" s="7"/>
      <c r="K24" s="54">
        <f t="shared" si="1"/>
        <v>0</v>
      </c>
      <c r="L24" s="33">
        <v>25</v>
      </c>
      <c r="M24" s="4">
        <f t="shared" si="2"/>
        <v>0</v>
      </c>
      <c r="N24" s="4">
        <f t="shared" si="3"/>
        <v>0</v>
      </c>
      <c r="O24" s="4">
        <f t="shared" si="4"/>
        <v>0</v>
      </c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7"/>
      <c r="BZ24" s="20"/>
      <c r="CA24" s="19" t="e">
        <f>IF(+B24&lt;44592,+#REF!+#REF!+N24,0)</f>
        <v>#REF!</v>
      </c>
      <c r="CB24" s="19">
        <f>IF(+B24&gt;44592,+IF(+B24&lt;44620,+#REF!+#REF!+N24,0),0)</f>
        <v>0</v>
      </c>
      <c r="CC24" s="19"/>
      <c r="CD24" s="19"/>
      <c r="CE24" s="19"/>
      <c r="CF24" s="19"/>
      <c r="CG24" s="19"/>
      <c r="CH24" s="19"/>
      <c r="CI24" s="19"/>
      <c r="CJ24" s="19"/>
      <c r="CK24" s="19"/>
      <c r="CL24" s="19"/>
    </row>
    <row r="25" spans="1:90" x14ac:dyDescent="0.25">
      <c r="A25" s="3">
        <f t="shared" si="5"/>
        <v>19</v>
      </c>
      <c r="B25" s="5"/>
      <c r="C25" s="6"/>
      <c r="D25" s="8"/>
      <c r="E25" s="80"/>
      <c r="F25" s="79"/>
      <c r="G25" s="21" t="s">
        <v>28</v>
      </c>
      <c r="H25" s="23"/>
      <c r="I25" s="54">
        <f t="shared" si="0"/>
        <v>0</v>
      </c>
      <c r="J25" s="7"/>
      <c r="K25" s="54">
        <f t="shared" si="1"/>
        <v>0</v>
      </c>
      <c r="L25" s="33">
        <v>25</v>
      </c>
      <c r="M25" s="4">
        <f t="shared" si="2"/>
        <v>0</v>
      </c>
      <c r="N25" s="4">
        <f t="shared" si="3"/>
        <v>0</v>
      </c>
      <c r="O25" s="4">
        <f t="shared" si="4"/>
        <v>0</v>
      </c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7"/>
      <c r="BZ25" s="20"/>
      <c r="CA25" s="19" t="e">
        <f>IF(+B25&lt;44592,+#REF!+#REF!+N25,0)</f>
        <v>#REF!</v>
      </c>
      <c r="CB25" s="19">
        <f>IF(+B25&gt;44592,+IF(+B25&lt;44620,+#REF!+#REF!+N25,0),0)</f>
        <v>0</v>
      </c>
      <c r="CC25" s="19"/>
      <c r="CD25" s="19"/>
      <c r="CE25" s="19"/>
      <c r="CF25" s="19"/>
      <c r="CG25" s="19"/>
      <c r="CH25" s="19"/>
      <c r="CI25" s="19"/>
      <c r="CJ25" s="19"/>
      <c r="CK25" s="19"/>
      <c r="CL25" s="19"/>
    </row>
    <row r="26" spans="1:90" x14ac:dyDescent="0.25">
      <c r="A26" s="3">
        <f t="shared" si="5"/>
        <v>20</v>
      </c>
      <c r="B26" s="5"/>
      <c r="C26" s="6"/>
      <c r="D26" s="8"/>
      <c r="E26" s="80"/>
      <c r="F26" s="79"/>
      <c r="G26" s="21" t="s">
        <v>28</v>
      </c>
      <c r="H26" s="23"/>
      <c r="I26" s="54">
        <f t="shared" si="0"/>
        <v>0</v>
      </c>
      <c r="J26" s="7"/>
      <c r="K26" s="54">
        <f t="shared" si="1"/>
        <v>0</v>
      </c>
      <c r="L26" s="33">
        <v>25</v>
      </c>
      <c r="M26" s="4">
        <f t="shared" si="2"/>
        <v>0</v>
      </c>
      <c r="N26" s="4">
        <f t="shared" si="3"/>
        <v>0</v>
      </c>
      <c r="O26" s="4">
        <f t="shared" si="4"/>
        <v>0</v>
      </c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7"/>
      <c r="BZ26" s="20"/>
      <c r="CA26" s="19" t="e">
        <f>IF(+B26&lt;44592,+#REF!+#REF!+N26,0)</f>
        <v>#REF!</v>
      </c>
      <c r="CB26" s="19">
        <f>IF(+B26&gt;44592,+IF(+B26&lt;44620,+#REF!+#REF!+N26,0),0)</f>
        <v>0</v>
      </c>
      <c r="CC26" s="19"/>
      <c r="CD26" s="19"/>
      <c r="CE26" s="19"/>
      <c r="CF26" s="19"/>
      <c r="CG26" s="19"/>
      <c r="CH26" s="19"/>
      <c r="CI26" s="19"/>
      <c r="CJ26" s="19"/>
      <c r="CK26" s="19"/>
      <c r="CL26" s="19"/>
    </row>
    <row r="27" spans="1:90" x14ac:dyDescent="0.25">
      <c r="A27" s="3">
        <f t="shared" si="5"/>
        <v>21</v>
      </c>
      <c r="B27" s="5"/>
      <c r="C27" s="6"/>
      <c r="D27" s="8"/>
      <c r="E27" s="80"/>
      <c r="F27" s="79"/>
      <c r="G27" s="21" t="s">
        <v>28</v>
      </c>
      <c r="H27" s="23"/>
      <c r="I27" s="54">
        <f t="shared" si="0"/>
        <v>0</v>
      </c>
      <c r="J27" s="7"/>
      <c r="K27" s="54">
        <f t="shared" si="1"/>
        <v>0</v>
      </c>
      <c r="L27" s="33">
        <v>25</v>
      </c>
      <c r="M27" s="4">
        <f t="shared" si="2"/>
        <v>0</v>
      </c>
      <c r="N27" s="4">
        <f t="shared" si="3"/>
        <v>0</v>
      </c>
      <c r="O27" s="4">
        <f t="shared" si="4"/>
        <v>0</v>
      </c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7"/>
      <c r="BZ27" s="17"/>
      <c r="CA27" s="19" t="e">
        <f>IF(+B27&lt;44592,+#REF!+#REF!+N27,0)</f>
        <v>#REF!</v>
      </c>
      <c r="CB27" s="19">
        <f>IF(+B27&gt;44592,+IF(+B27&lt;44620,+#REF!+#REF!+N27,0),0)</f>
        <v>0</v>
      </c>
      <c r="CC27" s="19"/>
      <c r="CD27" s="19"/>
      <c r="CE27" s="19"/>
      <c r="CF27" s="19"/>
      <c r="CG27" s="19"/>
      <c r="CH27" s="19"/>
      <c r="CI27" s="19"/>
      <c r="CJ27" s="19"/>
      <c r="CK27" s="19"/>
      <c r="CL27" s="19"/>
    </row>
    <row r="28" spans="1:90" x14ac:dyDescent="0.25">
      <c r="A28" s="3">
        <f t="shared" si="5"/>
        <v>22</v>
      </c>
      <c r="B28" s="5"/>
      <c r="C28" s="6"/>
      <c r="D28" s="8"/>
      <c r="E28" s="80"/>
      <c r="F28" s="79"/>
      <c r="G28" s="21" t="s">
        <v>28</v>
      </c>
      <c r="H28" s="23"/>
      <c r="I28" s="54">
        <f t="shared" si="0"/>
        <v>0</v>
      </c>
      <c r="J28" s="7"/>
      <c r="K28" s="54">
        <f t="shared" si="1"/>
        <v>0</v>
      </c>
      <c r="L28" s="33">
        <v>25</v>
      </c>
      <c r="M28" s="4">
        <f t="shared" si="2"/>
        <v>0</v>
      </c>
      <c r="N28" s="4">
        <f t="shared" si="3"/>
        <v>0</v>
      </c>
      <c r="O28" s="4">
        <f t="shared" si="4"/>
        <v>0</v>
      </c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7"/>
      <c r="BZ28" s="17"/>
      <c r="CA28" s="19" t="e">
        <f>IF(+B28&lt;44592,+#REF!+#REF!+N28,0)</f>
        <v>#REF!</v>
      </c>
      <c r="CB28" s="19">
        <f>IF(+B28&gt;44592,+IF(+B28&lt;44620,+#REF!+#REF!+N28,0),0)</f>
        <v>0</v>
      </c>
      <c r="CC28" s="19"/>
      <c r="CD28" s="19"/>
      <c r="CE28" s="19"/>
      <c r="CF28" s="19"/>
      <c r="CG28" s="19"/>
      <c r="CH28" s="19"/>
      <c r="CI28" s="19"/>
      <c r="CJ28" s="19"/>
      <c r="CK28" s="19"/>
      <c r="CL28" s="19"/>
    </row>
    <row r="29" spans="1:90" x14ac:dyDescent="0.25">
      <c r="A29" s="3">
        <f t="shared" si="5"/>
        <v>23</v>
      </c>
      <c r="B29" s="5"/>
      <c r="C29" s="6"/>
      <c r="D29" s="8"/>
      <c r="E29" s="80"/>
      <c r="F29" s="79"/>
      <c r="G29" s="21" t="s">
        <v>28</v>
      </c>
      <c r="H29" s="23"/>
      <c r="I29" s="54">
        <f t="shared" si="0"/>
        <v>0</v>
      </c>
      <c r="J29" s="7"/>
      <c r="K29" s="54">
        <f t="shared" si="1"/>
        <v>0</v>
      </c>
      <c r="L29" s="33">
        <v>25</v>
      </c>
      <c r="M29" s="4">
        <f t="shared" si="2"/>
        <v>0</v>
      </c>
      <c r="N29" s="4">
        <f t="shared" si="3"/>
        <v>0</v>
      </c>
      <c r="O29" s="4">
        <f t="shared" si="4"/>
        <v>0</v>
      </c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7"/>
      <c r="BZ29" s="17"/>
      <c r="CA29" s="19" t="e">
        <f>IF(+B29&lt;44592,+#REF!+#REF!+N29,0)</f>
        <v>#REF!</v>
      </c>
      <c r="CB29" s="19">
        <f>IF(+B29&gt;44592,+IF(+B29&lt;44620,+#REF!+#REF!+N29,0),0)</f>
        <v>0</v>
      </c>
      <c r="CC29" s="19"/>
      <c r="CD29" s="19"/>
      <c r="CE29" s="19"/>
      <c r="CF29" s="19"/>
      <c r="CG29" s="19"/>
      <c r="CH29" s="19"/>
      <c r="CI29" s="19"/>
      <c r="CJ29" s="19"/>
      <c r="CK29" s="19"/>
      <c r="CL29" s="19"/>
    </row>
    <row r="30" spans="1:90" x14ac:dyDescent="0.25">
      <c r="A30" s="3">
        <f t="shared" si="5"/>
        <v>24</v>
      </c>
      <c r="B30" s="5"/>
      <c r="C30" s="6"/>
      <c r="D30" s="8"/>
      <c r="E30" s="80"/>
      <c r="F30" s="79"/>
      <c r="G30" s="21" t="s">
        <v>28</v>
      </c>
      <c r="H30" s="23"/>
      <c r="I30" s="54">
        <f t="shared" si="0"/>
        <v>0</v>
      </c>
      <c r="J30" s="7"/>
      <c r="K30" s="54">
        <f t="shared" si="1"/>
        <v>0</v>
      </c>
      <c r="L30" s="33">
        <v>25</v>
      </c>
      <c r="M30" s="4">
        <f t="shared" si="2"/>
        <v>0</v>
      </c>
      <c r="N30" s="4">
        <f t="shared" si="3"/>
        <v>0</v>
      </c>
      <c r="O30" s="4">
        <f t="shared" si="4"/>
        <v>0</v>
      </c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7"/>
      <c r="BZ30" s="17"/>
      <c r="CA30" s="19" t="e">
        <f>IF(+B30&lt;44592,+#REF!+#REF!+N30,0)</f>
        <v>#REF!</v>
      </c>
      <c r="CB30" s="19">
        <f>IF(+B30&gt;44592,+IF(+B30&lt;44620,+#REF!+#REF!+N30,0),0)</f>
        <v>0</v>
      </c>
      <c r="CC30" s="19"/>
      <c r="CD30" s="19"/>
      <c r="CE30" s="19"/>
      <c r="CF30" s="19"/>
      <c r="CG30" s="19"/>
      <c r="CH30" s="19"/>
      <c r="CI30" s="19"/>
      <c r="CJ30" s="19"/>
      <c r="CK30" s="19"/>
      <c r="CL30" s="19"/>
    </row>
    <row r="31" spans="1:90" x14ac:dyDescent="0.25">
      <c r="A31" s="3">
        <f t="shared" si="5"/>
        <v>25</v>
      </c>
      <c r="B31" s="5"/>
      <c r="C31" s="6"/>
      <c r="D31" s="8"/>
      <c r="E31" s="80"/>
      <c r="F31" s="79"/>
      <c r="G31" s="21" t="s">
        <v>28</v>
      </c>
      <c r="H31" s="23"/>
      <c r="I31" s="54">
        <f t="shared" si="0"/>
        <v>0</v>
      </c>
      <c r="J31" s="7"/>
      <c r="K31" s="54">
        <f t="shared" si="1"/>
        <v>0</v>
      </c>
      <c r="L31" s="33">
        <v>25</v>
      </c>
      <c r="M31" s="4">
        <f t="shared" si="2"/>
        <v>0</v>
      </c>
      <c r="N31" s="4">
        <f t="shared" si="3"/>
        <v>0</v>
      </c>
      <c r="O31" s="4">
        <f t="shared" si="4"/>
        <v>0</v>
      </c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7"/>
      <c r="BZ31" s="17"/>
      <c r="CA31" s="17"/>
      <c r="CB31" s="17"/>
      <c r="CC31" s="17"/>
      <c r="CD31" s="17"/>
      <c r="CE31" s="17"/>
    </row>
    <row r="32" spans="1:90" ht="4.5" customHeight="1" x14ac:dyDescent="0.25">
      <c r="A32" s="89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1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7"/>
      <c r="BZ32" s="17"/>
      <c r="CA32" s="17"/>
      <c r="CB32" s="17"/>
      <c r="CC32" s="17"/>
      <c r="CD32" s="17"/>
      <c r="CE32" s="17"/>
    </row>
    <row r="33" spans="1:92" s="88" customFormat="1" x14ac:dyDescent="0.25">
      <c r="A33" s="3" t="s">
        <v>102</v>
      </c>
      <c r="B33" s="3" t="s">
        <v>102</v>
      </c>
      <c r="C33" s="3" t="s">
        <v>102</v>
      </c>
      <c r="D33" s="3" t="s">
        <v>102</v>
      </c>
      <c r="E33" s="3" t="s">
        <v>102</v>
      </c>
      <c r="F33" s="3" t="s">
        <v>102</v>
      </c>
      <c r="G33" s="3" t="s">
        <v>102</v>
      </c>
      <c r="H33" s="3" t="s">
        <v>102</v>
      </c>
      <c r="I33" s="4">
        <f>SUM(I7:I31)</f>
        <v>0</v>
      </c>
      <c r="J33" s="4">
        <f t="shared" ref="J33:K33" si="6">SUM(J7:J31)</f>
        <v>0</v>
      </c>
      <c r="K33" s="4">
        <f t="shared" si="6"/>
        <v>0</v>
      </c>
      <c r="L33" s="3" t="s">
        <v>102</v>
      </c>
      <c r="M33" s="4">
        <f t="shared" ref="M33:O33" si="7">SUM(M7:M31)</f>
        <v>0</v>
      </c>
      <c r="N33" s="4">
        <f t="shared" si="7"/>
        <v>0</v>
      </c>
      <c r="O33" s="4">
        <f t="shared" si="7"/>
        <v>0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6"/>
      <c r="BZ33" s="86"/>
      <c r="CA33" s="86"/>
      <c r="CB33" s="86"/>
      <c r="CC33" s="86"/>
      <c r="CD33" s="86"/>
      <c r="CE33" s="86"/>
      <c r="CF33" s="87"/>
      <c r="CG33" s="87"/>
      <c r="CH33" s="87"/>
      <c r="CI33" s="87"/>
      <c r="CJ33" s="87"/>
      <c r="CK33" s="87"/>
      <c r="CL33" s="87"/>
      <c r="CM33" s="87"/>
      <c r="CN33" s="87"/>
    </row>
    <row r="34" spans="1:92" x14ac:dyDescent="0.25">
      <c r="A34" s="1" t="s">
        <v>7</v>
      </c>
      <c r="C34" s="28" t="str">
        <f>+C1</f>
        <v>TVRTKA XY D.O.O.</v>
      </c>
      <c r="D34" s="92"/>
      <c r="E34" s="92"/>
      <c r="F34" s="92"/>
      <c r="G34" s="92"/>
      <c r="H34" s="93"/>
      <c r="I34" s="93"/>
      <c r="J34" s="93"/>
      <c r="K34" s="27"/>
      <c r="L34" s="32"/>
    </row>
    <row r="35" spans="1:92" x14ac:dyDescent="0.25">
      <c r="A35" s="1" t="s">
        <v>9</v>
      </c>
      <c r="C35" s="30" t="str">
        <f>+C2</f>
        <v>91184883380</v>
      </c>
      <c r="D35" s="94"/>
      <c r="E35" s="95"/>
      <c r="F35" s="95"/>
      <c r="G35" s="28" t="str">
        <f>+G2</f>
        <v>KARLOVAC, VINIČKI PUT 20</v>
      </c>
      <c r="H35" s="92"/>
      <c r="I35" s="92"/>
      <c r="J35" s="92"/>
      <c r="K35" s="27"/>
      <c r="L35" s="32"/>
    </row>
    <row r="37" spans="1:92" ht="18.75" x14ac:dyDescent="0.25">
      <c r="A37" s="47" t="s">
        <v>131</v>
      </c>
      <c r="B37" s="47"/>
      <c r="C37" s="47"/>
      <c r="D37" s="47"/>
      <c r="E37" s="47"/>
      <c r="F37" s="47"/>
      <c r="G37" s="47"/>
      <c r="H37" s="47"/>
      <c r="I37" s="47"/>
      <c r="J37" s="47"/>
      <c r="K37" s="48" t="s">
        <v>100</v>
      </c>
      <c r="L37" s="51">
        <v>44593</v>
      </c>
      <c r="M37" s="49" t="s">
        <v>101</v>
      </c>
      <c r="N37" s="51">
        <v>44620</v>
      </c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</row>
    <row r="38" spans="1:92" ht="18" x14ac:dyDescent="0.25">
      <c r="A38" s="25" t="s">
        <v>0</v>
      </c>
      <c r="B38" s="25" t="s">
        <v>6</v>
      </c>
      <c r="C38" s="25" t="s">
        <v>1</v>
      </c>
      <c r="D38" s="26" t="s">
        <v>24</v>
      </c>
      <c r="E38" s="26" t="s">
        <v>106</v>
      </c>
      <c r="F38" s="26" t="s">
        <v>107</v>
      </c>
      <c r="G38" s="81" t="s">
        <v>25</v>
      </c>
      <c r="H38" s="26" t="s">
        <v>31</v>
      </c>
      <c r="I38" s="26" t="s">
        <v>41</v>
      </c>
      <c r="J38" s="26" t="s">
        <v>2</v>
      </c>
      <c r="K38" s="26" t="s">
        <v>42</v>
      </c>
      <c r="L38" s="82" t="s">
        <v>43</v>
      </c>
      <c r="M38" s="26" t="s">
        <v>3</v>
      </c>
      <c r="N38" s="26" t="s">
        <v>4</v>
      </c>
      <c r="O38" s="26" t="s">
        <v>5</v>
      </c>
      <c r="P38" s="52"/>
      <c r="Q38" s="83" t="s">
        <v>111</v>
      </c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12"/>
      <c r="AO38" s="12" t="s">
        <v>25</v>
      </c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3"/>
      <c r="BZ38" s="13"/>
      <c r="CA38" s="14" t="s">
        <v>12</v>
      </c>
      <c r="CB38" s="15" t="s">
        <v>13</v>
      </c>
      <c r="CC38" s="15" t="s">
        <v>14</v>
      </c>
      <c r="CD38" s="15" t="s">
        <v>15</v>
      </c>
      <c r="CE38" s="15" t="s">
        <v>16</v>
      </c>
      <c r="CF38" s="15" t="s">
        <v>17</v>
      </c>
      <c r="CG38" s="15" t="s">
        <v>18</v>
      </c>
      <c r="CH38" s="15" t="s">
        <v>19</v>
      </c>
      <c r="CI38" s="15" t="s">
        <v>20</v>
      </c>
      <c r="CJ38" s="15" t="s">
        <v>21</v>
      </c>
      <c r="CK38" s="15" t="s">
        <v>22</v>
      </c>
      <c r="CL38" s="15" t="s">
        <v>23</v>
      </c>
    </row>
    <row r="40" spans="1:92" x14ac:dyDescent="0.25">
      <c r="A40" s="3">
        <v>1</v>
      </c>
      <c r="B40" s="5"/>
      <c r="C40" s="6"/>
      <c r="D40" s="8"/>
      <c r="E40" s="80"/>
      <c r="F40" s="79"/>
      <c r="G40" s="21" t="s">
        <v>28</v>
      </c>
      <c r="H40" s="23"/>
      <c r="I40" s="54">
        <f>+H40*D40</f>
        <v>0</v>
      </c>
      <c r="J40" s="7"/>
      <c r="K40" s="54">
        <f>+I40-J40</f>
        <v>0</v>
      </c>
      <c r="L40" s="33">
        <v>25</v>
      </c>
      <c r="M40" s="4">
        <f>IF(+L40=5,+K40*L40/100,0)</f>
        <v>0</v>
      </c>
      <c r="N40" s="4">
        <f>+IF(+L40=13,+K40*L40/100,0)</f>
        <v>0</v>
      </c>
      <c r="O40" s="4">
        <f>+IF(+L40=25,+K40*L40/100,0)</f>
        <v>0</v>
      </c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16"/>
      <c r="AO40" s="24" t="s">
        <v>28</v>
      </c>
      <c r="AP40" s="16"/>
      <c r="AQ40" s="31">
        <v>5</v>
      </c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7">
        <v>1</v>
      </c>
      <c r="BZ40" s="18">
        <v>44592</v>
      </c>
      <c r="CA40" s="19" t="e">
        <f>IF(+B40&lt;44592,+#REF!+#REF!+N40,0)</f>
        <v>#REF!</v>
      </c>
      <c r="CB40" s="19" t="b">
        <f>IF(+B40&gt;44592,+IF(+B40&lt;44620,+#REF!+#REF!+N40,0))</f>
        <v>0</v>
      </c>
      <c r="CC40" s="19"/>
      <c r="CD40" s="19"/>
      <c r="CE40" s="19"/>
      <c r="CF40" s="19"/>
      <c r="CG40" s="19"/>
      <c r="CH40" s="19"/>
      <c r="CI40" s="19"/>
      <c r="CJ40" s="19"/>
      <c r="CK40" s="19"/>
      <c r="CL40" s="19"/>
    </row>
    <row r="41" spans="1:92" x14ac:dyDescent="0.25">
      <c r="A41" s="3">
        <f>+A40+1</f>
        <v>2</v>
      </c>
      <c r="B41" s="5"/>
      <c r="C41" s="6"/>
      <c r="D41" s="8"/>
      <c r="E41" s="80"/>
      <c r="F41" s="79"/>
      <c r="G41" s="21" t="s">
        <v>28</v>
      </c>
      <c r="H41" s="23"/>
      <c r="I41" s="54">
        <f t="shared" ref="I41:I64" si="8">+H41*D41</f>
        <v>0</v>
      </c>
      <c r="J41" s="7"/>
      <c r="K41" s="54">
        <f t="shared" ref="K41:K64" si="9">+I41-J41</f>
        <v>0</v>
      </c>
      <c r="L41" s="33">
        <v>25</v>
      </c>
      <c r="M41" s="4">
        <f t="shared" ref="M41:M64" si="10">IF(+L41=5,+K41*L41/100,0)</f>
        <v>0</v>
      </c>
      <c r="N41" s="4">
        <f t="shared" ref="N41:N64" si="11">+IF(+L41=13,+K41*L41/100,0)</f>
        <v>0</v>
      </c>
      <c r="O41" s="4">
        <f t="shared" ref="O41:O64" si="12">+IF(+L41=25,+K41*L41/100,0)</f>
        <v>0</v>
      </c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16"/>
      <c r="AO41" s="24" t="s">
        <v>29</v>
      </c>
      <c r="AP41" s="16"/>
      <c r="AQ41" s="31">
        <v>13</v>
      </c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7">
        <v>2</v>
      </c>
      <c r="BZ41" s="18">
        <v>44620</v>
      </c>
      <c r="CA41" s="19" t="e">
        <f>IF(+B41&lt;44592,+#REF!+#REF!+N41,0)</f>
        <v>#REF!</v>
      </c>
      <c r="CB41" s="19">
        <f>IF(+B41&gt;44592,+IF(+B41&lt;44620,+#REF!+#REF!+N41,0),0)</f>
        <v>0</v>
      </c>
      <c r="CC41" s="19"/>
      <c r="CD41" s="19"/>
      <c r="CE41" s="19"/>
      <c r="CF41" s="19"/>
      <c r="CG41" s="19"/>
      <c r="CH41" s="19"/>
      <c r="CI41" s="19"/>
      <c r="CJ41" s="19"/>
      <c r="CK41" s="19"/>
      <c r="CL41" s="19"/>
    </row>
    <row r="42" spans="1:92" x14ac:dyDescent="0.25">
      <c r="A42" s="3">
        <f t="shared" ref="A42:A64" si="13">+A41+1</f>
        <v>3</v>
      </c>
      <c r="B42" s="5"/>
      <c r="C42" s="6"/>
      <c r="D42" s="8"/>
      <c r="E42" s="80"/>
      <c r="F42" s="79"/>
      <c r="G42" s="21" t="s">
        <v>28</v>
      </c>
      <c r="H42" s="23"/>
      <c r="I42" s="54">
        <f t="shared" si="8"/>
        <v>0</v>
      </c>
      <c r="J42" s="7"/>
      <c r="K42" s="54">
        <f t="shared" si="9"/>
        <v>0</v>
      </c>
      <c r="L42" s="33">
        <v>25</v>
      </c>
      <c r="M42" s="4">
        <f t="shared" si="10"/>
        <v>0</v>
      </c>
      <c r="N42" s="4">
        <f t="shared" si="11"/>
        <v>0</v>
      </c>
      <c r="O42" s="4">
        <f t="shared" si="12"/>
        <v>0</v>
      </c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16"/>
      <c r="AO42" s="24" t="s">
        <v>27</v>
      </c>
      <c r="AP42" s="16"/>
      <c r="AQ42" s="31">
        <v>25</v>
      </c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7">
        <v>3</v>
      </c>
      <c r="BZ42" s="18">
        <v>44651</v>
      </c>
      <c r="CA42" s="19" t="e">
        <f>IF(+B42&lt;44592,+#REF!+#REF!+N42,0)</f>
        <v>#REF!</v>
      </c>
      <c r="CB42" s="19">
        <f>IF(+B42&gt;44592,+IF(+B42&lt;44620,+#REF!+#REF!+N42,0),0)</f>
        <v>0</v>
      </c>
      <c r="CC42" s="19"/>
      <c r="CD42" s="19"/>
      <c r="CE42" s="19"/>
      <c r="CF42" s="19"/>
      <c r="CG42" s="19"/>
      <c r="CH42" s="19"/>
      <c r="CI42" s="19"/>
      <c r="CJ42" s="19"/>
      <c r="CK42" s="19"/>
      <c r="CL42" s="19"/>
    </row>
    <row r="43" spans="1:92" x14ac:dyDescent="0.25">
      <c r="A43" s="3">
        <f t="shared" si="13"/>
        <v>4</v>
      </c>
      <c r="B43" s="5"/>
      <c r="C43" s="6"/>
      <c r="D43" s="8"/>
      <c r="E43" s="80"/>
      <c r="F43" s="79"/>
      <c r="G43" s="21" t="s">
        <v>28</v>
      </c>
      <c r="H43" s="23"/>
      <c r="I43" s="54">
        <f t="shared" si="8"/>
        <v>0</v>
      </c>
      <c r="J43" s="7"/>
      <c r="K43" s="54">
        <f t="shared" si="9"/>
        <v>0</v>
      </c>
      <c r="L43" s="33">
        <v>25</v>
      </c>
      <c r="M43" s="4">
        <f t="shared" si="10"/>
        <v>0</v>
      </c>
      <c r="N43" s="4">
        <f t="shared" si="11"/>
        <v>0</v>
      </c>
      <c r="O43" s="4">
        <f t="shared" si="12"/>
        <v>0</v>
      </c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16"/>
      <c r="AO43" s="24" t="s">
        <v>30</v>
      </c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7">
        <v>4</v>
      </c>
      <c r="BZ43" s="18">
        <v>44681</v>
      </c>
      <c r="CA43" s="19" t="e">
        <f>IF(+B43&lt;44592,+#REF!+#REF!+N43,0)</f>
        <v>#REF!</v>
      </c>
      <c r="CB43" s="19">
        <f>IF(+B43&gt;44592,+IF(+B43&lt;44620,+#REF!+#REF!+N43,0),0)</f>
        <v>0</v>
      </c>
      <c r="CC43" s="19"/>
      <c r="CD43" s="19"/>
      <c r="CE43" s="19"/>
      <c r="CF43" s="19"/>
      <c r="CG43" s="19"/>
      <c r="CH43" s="19"/>
      <c r="CI43" s="19"/>
      <c r="CJ43" s="19"/>
      <c r="CK43" s="19"/>
      <c r="CL43" s="19"/>
    </row>
    <row r="44" spans="1:92" x14ac:dyDescent="0.25">
      <c r="A44" s="3">
        <f t="shared" si="13"/>
        <v>5</v>
      </c>
      <c r="B44" s="5"/>
      <c r="C44" s="6"/>
      <c r="D44" s="8"/>
      <c r="E44" s="80"/>
      <c r="F44" s="79"/>
      <c r="G44" s="21" t="s">
        <v>28</v>
      </c>
      <c r="H44" s="23"/>
      <c r="I44" s="54">
        <f t="shared" si="8"/>
        <v>0</v>
      </c>
      <c r="J44" s="7"/>
      <c r="K44" s="54">
        <f t="shared" si="9"/>
        <v>0</v>
      </c>
      <c r="L44" s="33">
        <v>25</v>
      </c>
      <c r="M44" s="4">
        <f t="shared" si="10"/>
        <v>0</v>
      </c>
      <c r="N44" s="4">
        <f t="shared" si="11"/>
        <v>0</v>
      </c>
      <c r="O44" s="4">
        <f t="shared" si="12"/>
        <v>0</v>
      </c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16"/>
      <c r="AO44" s="24" t="s">
        <v>32</v>
      </c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7">
        <v>5</v>
      </c>
      <c r="BZ44" s="18">
        <v>44712</v>
      </c>
      <c r="CA44" s="19" t="e">
        <f>IF(+B44&lt;44592,+#REF!+#REF!+N44,0)</f>
        <v>#REF!</v>
      </c>
      <c r="CB44" s="19">
        <f>IF(+B44&gt;44592,+IF(+B44&lt;44620,+#REF!+#REF!+N44,0),0)</f>
        <v>0</v>
      </c>
      <c r="CC44" s="19"/>
      <c r="CD44" s="19"/>
      <c r="CE44" s="19"/>
      <c r="CF44" s="19"/>
      <c r="CG44" s="19"/>
      <c r="CH44" s="19"/>
      <c r="CI44" s="19"/>
      <c r="CJ44" s="19"/>
      <c r="CK44" s="19"/>
      <c r="CL44" s="19"/>
    </row>
    <row r="45" spans="1:92" x14ac:dyDescent="0.25">
      <c r="A45" s="3">
        <f t="shared" si="13"/>
        <v>6</v>
      </c>
      <c r="B45" s="5"/>
      <c r="C45" s="6"/>
      <c r="D45" s="8"/>
      <c r="E45" s="80"/>
      <c r="F45" s="79"/>
      <c r="G45" s="21" t="s">
        <v>28</v>
      </c>
      <c r="H45" s="23"/>
      <c r="I45" s="54">
        <f t="shared" si="8"/>
        <v>0</v>
      </c>
      <c r="J45" s="7"/>
      <c r="K45" s="54">
        <f t="shared" si="9"/>
        <v>0</v>
      </c>
      <c r="L45" s="33">
        <v>25</v>
      </c>
      <c r="M45" s="4">
        <f t="shared" si="10"/>
        <v>0</v>
      </c>
      <c r="N45" s="4">
        <f t="shared" si="11"/>
        <v>0</v>
      </c>
      <c r="O45" s="4">
        <f t="shared" si="12"/>
        <v>0</v>
      </c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16"/>
      <c r="AO45" s="24" t="s">
        <v>33</v>
      </c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7">
        <v>6</v>
      </c>
      <c r="BZ45" s="18">
        <v>44742</v>
      </c>
      <c r="CA45" s="19" t="e">
        <f>IF(+B45&lt;44592,+#REF!+#REF!+N45,0)</f>
        <v>#REF!</v>
      </c>
      <c r="CB45" s="19">
        <f>IF(+B45&gt;44592,+IF(+B45&lt;44620,+#REF!+#REF!+N45,0),0)</f>
        <v>0</v>
      </c>
      <c r="CC45" s="19"/>
      <c r="CD45" s="19"/>
      <c r="CE45" s="19"/>
      <c r="CF45" s="19"/>
      <c r="CG45" s="19"/>
      <c r="CH45" s="19"/>
      <c r="CI45" s="19"/>
      <c r="CJ45" s="19"/>
      <c r="CK45" s="19"/>
      <c r="CL45" s="19"/>
    </row>
    <row r="46" spans="1:92" x14ac:dyDescent="0.25">
      <c r="A46" s="3">
        <f t="shared" si="13"/>
        <v>7</v>
      </c>
      <c r="B46" s="5"/>
      <c r="C46" s="6"/>
      <c r="D46" s="8"/>
      <c r="E46" s="80"/>
      <c r="F46" s="79"/>
      <c r="G46" s="21" t="s">
        <v>28</v>
      </c>
      <c r="H46" s="23"/>
      <c r="I46" s="54">
        <f t="shared" si="8"/>
        <v>0</v>
      </c>
      <c r="J46" s="7"/>
      <c r="K46" s="54">
        <f t="shared" si="9"/>
        <v>0</v>
      </c>
      <c r="L46" s="33">
        <v>25</v>
      </c>
      <c r="M46" s="4">
        <f t="shared" si="10"/>
        <v>0</v>
      </c>
      <c r="N46" s="4">
        <f t="shared" si="11"/>
        <v>0</v>
      </c>
      <c r="O46" s="4">
        <f t="shared" si="12"/>
        <v>0</v>
      </c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16"/>
      <c r="AO46" s="24" t="s">
        <v>34</v>
      </c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7">
        <v>7</v>
      </c>
      <c r="BZ46" s="18">
        <v>44773</v>
      </c>
      <c r="CA46" s="19" t="e">
        <f>IF(+B46&lt;44592,+#REF!+#REF!+N46,0)</f>
        <v>#REF!</v>
      </c>
      <c r="CB46" s="19">
        <f>IF(+B46&gt;44592,+IF(+B46&lt;44620,+#REF!+#REF!+N46,0),0)</f>
        <v>0</v>
      </c>
      <c r="CC46" s="19"/>
      <c r="CD46" s="19"/>
      <c r="CE46" s="19"/>
      <c r="CF46" s="19"/>
      <c r="CG46" s="19"/>
      <c r="CH46" s="19"/>
      <c r="CI46" s="19"/>
      <c r="CJ46" s="19"/>
      <c r="CK46" s="19"/>
      <c r="CL46" s="19"/>
    </row>
    <row r="47" spans="1:92" x14ac:dyDescent="0.25">
      <c r="A47" s="3">
        <f t="shared" si="13"/>
        <v>8</v>
      </c>
      <c r="B47" s="5"/>
      <c r="C47" s="6"/>
      <c r="D47" s="8"/>
      <c r="E47" s="80"/>
      <c r="F47" s="79"/>
      <c r="G47" s="21" t="s">
        <v>28</v>
      </c>
      <c r="H47" s="23"/>
      <c r="I47" s="54">
        <f t="shared" si="8"/>
        <v>0</v>
      </c>
      <c r="J47" s="7"/>
      <c r="K47" s="54">
        <f t="shared" si="9"/>
        <v>0</v>
      </c>
      <c r="L47" s="33">
        <v>25</v>
      </c>
      <c r="M47" s="4">
        <f t="shared" si="10"/>
        <v>0</v>
      </c>
      <c r="N47" s="4">
        <f t="shared" si="11"/>
        <v>0</v>
      </c>
      <c r="O47" s="4">
        <f t="shared" si="12"/>
        <v>0</v>
      </c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16"/>
      <c r="AO47" s="24" t="s">
        <v>35</v>
      </c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7">
        <v>8</v>
      </c>
      <c r="BZ47" s="18">
        <v>44804</v>
      </c>
      <c r="CA47" s="19" t="e">
        <f>IF(+B47&lt;44592,+#REF!+#REF!+N47,0)</f>
        <v>#REF!</v>
      </c>
      <c r="CB47" s="19">
        <f>IF(+B47&gt;44592,+IF(+B47&lt;44620,+#REF!+#REF!+N47,0),0)</f>
        <v>0</v>
      </c>
      <c r="CC47" s="19"/>
      <c r="CD47" s="19"/>
      <c r="CE47" s="19"/>
      <c r="CF47" s="19"/>
      <c r="CG47" s="19"/>
      <c r="CH47" s="19"/>
      <c r="CI47" s="19"/>
      <c r="CJ47" s="19"/>
      <c r="CK47" s="19"/>
      <c r="CL47" s="19"/>
    </row>
    <row r="48" spans="1:92" x14ac:dyDescent="0.25">
      <c r="A48" s="3">
        <f t="shared" si="13"/>
        <v>9</v>
      </c>
      <c r="B48" s="5"/>
      <c r="C48" s="6"/>
      <c r="D48" s="8"/>
      <c r="E48" s="80"/>
      <c r="F48" s="79"/>
      <c r="G48" s="21" t="s">
        <v>28</v>
      </c>
      <c r="H48" s="23"/>
      <c r="I48" s="54">
        <f t="shared" si="8"/>
        <v>0</v>
      </c>
      <c r="J48" s="7"/>
      <c r="K48" s="54">
        <f t="shared" si="9"/>
        <v>0</v>
      </c>
      <c r="L48" s="33">
        <v>25</v>
      </c>
      <c r="M48" s="4">
        <f t="shared" si="10"/>
        <v>0</v>
      </c>
      <c r="N48" s="4">
        <f t="shared" si="11"/>
        <v>0</v>
      </c>
      <c r="O48" s="4">
        <f t="shared" si="12"/>
        <v>0</v>
      </c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16"/>
      <c r="AO48" s="24" t="s">
        <v>36</v>
      </c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7">
        <v>9</v>
      </c>
      <c r="BZ48" s="18">
        <v>44834</v>
      </c>
      <c r="CA48" s="19" t="e">
        <f>IF(+B48&lt;44592,+#REF!+#REF!+N48,0)</f>
        <v>#REF!</v>
      </c>
      <c r="CB48" s="19">
        <f>IF(+B48&gt;44592,+IF(+B48&lt;44620,+#REF!+#REF!+N48,0),0)</f>
        <v>0</v>
      </c>
      <c r="CC48" s="19"/>
      <c r="CD48" s="19"/>
      <c r="CE48" s="19"/>
      <c r="CF48" s="19"/>
      <c r="CG48" s="19"/>
      <c r="CH48" s="19"/>
      <c r="CI48" s="19"/>
      <c r="CJ48" s="19"/>
      <c r="CK48" s="19"/>
      <c r="CL48" s="19"/>
    </row>
    <row r="49" spans="1:90" x14ac:dyDescent="0.25">
      <c r="A49" s="3">
        <f t="shared" si="13"/>
        <v>10</v>
      </c>
      <c r="B49" s="5"/>
      <c r="C49" s="6"/>
      <c r="D49" s="8"/>
      <c r="E49" s="80"/>
      <c r="F49" s="79"/>
      <c r="G49" s="21" t="s">
        <v>28</v>
      </c>
      <c r="H49" s="23"/>
      <c r="I49" s="54">
        <f t="shared" si="8"/>
        <v>0</v>
      </c>
      <c r="J49" s="7"/>
      <c r="K49" s="54">
        <f t="shared" si="9"/>
        <v>0</v>
      </c>
      <c r="L49" s="33">
        <v>25</v>
      </c>
      <c r="M49" s="4">
        <f t="shared" si="10"/>
        <v>0</v>
      </c>
      <c r="N49" s="4">
        <f t="shared" si="11"/>
        <v>0</v>
      </c>
      <c r="O49" s="4">
        <f t="shared" si="12"/>
        <v>0</v>
      </c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16"/>
      <c r="AO49" s="24" t="s">
        <v>37</v>
      </c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7">
        <v>10</v>
      </c>
      <c r="BZ49" s="18">
        <v>44865</v>
      </c>
      <c r="CA49" s="19" t="e">
        <f>IF(+B49&lt;44592,+#REF!+#REF!+N49,0)</f>
        <v>#REF!</v>
      </c>
      <c r="CB49" s="19">
        <f>IF(+B49&gt;44592,+IF(+B49&lt;44620,+#REF!+#REF!+N49,0),0)</f>
        <v>0</v>
      </c>
      <c r="CC49" s="19"/>
      <c r="CD49" s="19"/>
      <c r="CE49" s="19"/>
      <c r="CF49" s="19"/>
      <c r="CG49" s="19"/>
      <c r="CH49" s="19"/>
      <c r="CI49" s="19"/>
      <c r="CJ49" s="19"/>
      <c r="CK49" s="19"/>
      <c r="CL49" s="19"/>
    </row>
    <row r="50" spans="1:90" x14ac:dyDescent="0.25">
      <c r="A50" s="3">
        <f t="shared" si="13"/>
        <v>11</v>
      </c>
      <c r="B50" s="5"/>
      <c r="C50" s="6"/>
      <c r="D50" s="8"/>
      <c r="E50" s="80"/>
      <c r="F50" s="79"/>
      <c r="G50" s="21" t="s">
        <v>28</v>
      </c>
      <c r="H50" s="23"/>
      <c r="I50" s="54">
        <f t="shared" si="8"/>
        <v>0</v>
      </c>
      <c r="J50" s="7"/>
      <c r="K50" s="54">
        <f t="shared" si="9"/>
        <v>0</v>
      </c>
      <c r="L50" s="33">
        <v>25</v>
      </c>
      <c r="M50" s="4">
        <f t="shared" si="10"/>
        <v>0</v>
      </c>
      <c r="N50" s="4">
        <f t="shared" si="11"/>
        <v>0</v>
      </c>
      <c r="O50" s="4">
        <f t="shared" si="12"/>
        <v>0</v>
      </c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16"/>
      <c r="AO50" s="24" t="s">
        <v>38</v>
      </c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7">
        <v>11</v>
      </c>
      <c r="BZ50" s="18">
        <v>44895</v>
      </c>
      <c r="CA50" s="19" t="e">
        <f>IF(+B50&lt;44592,+#REF!+#REF!+N50,0)</f>
        <v>#REF!</v>
      </c>
      <c r="CB50" s="19">
        <f>IF(+B50&gt;44592,+IF(+B50&lt;44620,+#REF!+#REF!+N50,0),0)</f>
        <v>0</v>
      </c>
      <c r="CC50" s="19"/>
      <c r="CD50" s="19"/>
      <c r="CE50" s="19"/>
      <c r="CF50" s="19"/>
      <c r="CG50" s="19"/>
      <c r="CH50" s="19"/>
      <c r="CI50" s="19"/>
      <c r="CJ50" s="19"/>
      <c r="CK50" s="19"/>
      <c r="CL50" s="19"/>
    </row>
    <row r="51" spans="1:90" x14ac:dyDescent="0.25">
      <c r="A51" s="3">
        <f t="shared" si="13"/>
        <v>12</v>
      </c>
      <c r="B51" s="5"/>
      <c r="C51" s="6"/>
      <c r="D51" s="8"/>
      <c r="E51" s="80"/>
      <c r="F51" s="79"/>
      <c r="G51" s="21" t="s">
        <v>28</v>
      </c>
      <c r="H51" s="23"/>
      <c r="I51" s="54">
        <f t="shared" si="8"/>
        <v>0</v>
      </c>
      <c r="J51" s="7"/>
      <c r="K51" s="54">
        <f t="shared" si="9"/>
        <v>0</v>
      </c>
      <c r="L51" s="33">
        <v>25</v>
      </c>
      <c r="M51" s="4">
        <f t="shared" si="10"/>
        <v>0</v>
      </c>
      <c r="N51" s="4">
        <f t="shared" si="11"/>
        <v>0</v>
      </c>
      <c r="O51" s="4">
        <f t="shared" si="12"/>
        <v>0</v>
      </c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16"/>
      <c r="AO51" s="24" t="s">
        <v>39</v>
      </c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7">
        <v>12</v>
      </c>
      <c r="BZ51" s="18">
        <v>44926</v>
      </c>
      <c r="CA51" s="19" t="e">
        <f>IF(+B51&lt;44592,+#REF!+#REF!+N51,0)</f>
        <v>#REF!</v>
      </c>
      <c r="CB51" s="19">
        <f>IF(+B51&gt;44592,+IF(+B51&lt;44620,+#REF!+#REF!+N51,0),0)</f>
        <v>0</v>
      </c>
      <c r="CC51" s="19"/>
      <c r="CD51" s="19"/>
      <c r="CE51" s="19"/>
      <c r="CF51" s="19"/>
      <c r="CG51" s="19"/>
      <c r="CH51" s="19"/>
      <c r="CI51" s="19"/>
      <c r="CJ51" s="19"/>
      <c r="CK51" s="19"/>
      <c r="CL51" s="19"/>
    </row>
    <row r="52" spans="1:90" x14ac:dyDescent="0.25">
      <c r="A52" s="3">
        <f t="shared" si="13"/>
        <v>13</v>
      </c>
      <c r="B52" s="5"/>
      <c r="C52" s="6"/>
      <c r="D52" s="8"/>
      <c r="E52" s="80"/>
      <c r="F52" s="79"/>
      <c r="G52" s="21" t="s">
        <v>28</v>
      </c>
      <c r="H52" s="23"/>
      <c r="I52" s="54">
        <f t="shared" si="8"/>
        <v>0</v>
      </c>
      <c r="J52" s="7"/>
      <c r="K52" s="54">
        <f t="shared" si="9"/>
        <v>0</v>
      </c>
      <c r="L52" s="33">
        <v>25</v>
      </c>
      <c r="M52" s="4">
        <f t="shared" si="10"/>
        <v>0</v>
      </c>
      <c r="N52" s="4">
        <f t="shared" si="11"/>
        <v>0</v>
      </c>
      <c r="O52" s="4">
        <f t="shared" si="12"/>
        <v>0</v>
      </c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16"/>
      <c r="AO52" s="24" t="s">
        <v>40</v>
      </c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7"/>
      <c r="BZ52" s="20"/>
      <c r="CA52" s="19" t="e">
        <f>IF(+B52&lt;44592,+#REF!+#REF!+N52,0)</f>
        <v>#REF!</v>
      </c>
      <c r="CB52" s="19">
        <f>IF(+B52&gt;44592,+IF(+B52&lt;44620,+#REF!+#REF!+N52,0),0)</f>
        <v>0</v>
      </c>
      <c r="CC52" s="19"/>
      <c r="CD52" s="19"/>
      <c r="CE52" s="19"/>
      <c r="CF52" s="19"/>
      <c r="CG52" s="19"/>
      <c r="CH52" s="19"/>
      <c r="CI52" s="19"/>
      <c r="CJ52" s="19"/>
      <c r="CK52" s="19"/>
      <c r="CL52" s="19"/>
    </row>
    <row r="53" spans="1:90" x14ac:dyDescent="0.25">
      <c r="A53" s="3">
        <f t="shared" si="13"/>
        <v>14</v>
      </c>
      <c r="B53" s="5"/>
      <c r="C53" s="6"/>
      <c r="D53" s="8"/>
      <c r="E53" s="80"/>
      <c r="F53" s="79"/>
      <c r="G53" s="21" t="s">
        <v>28</v>
      </c>
      <c r="H53" s="23"/>
      <c r="I53" s="54">
        <f t="shared" si="8"/>
        <v>0</v>
      </c>
      <c r="J53" s="7"/>
      <c r="K53" s="54">
        <f t="shared" si="9"/>
        <v>0</v>
      </c>
      <c r="L53" s="33">
        <v>25</v>
      </c>
      <c r="M53" s="4">
        <f t="shared" si="10"/>
        <v>0</v>
      </c>
      <c r="N53" s="4">
        <f t="shared" si="11"/>
        <v>0</v>
      </c>
      <c r="O53" s="4">
        <f t="shared" si="12"/>
        <v>0</v>
      </c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7"/>
      <c r="BZ53" s="20"/>
      <c r="CA53" s="19" t="e">
        <f>IF(+B53&lt;44592,+#REF!+#REF!+N53,0)</f>
        <v>#REF!</v>
      </c>
      <c r="CB53" s="19">
        <f>IF(+B53&gt;44592,+IF(+B53&lt;44620,+#REF!+#REF!+N53,0),0)</f>
        <v>0</v>
      </c>
      <c r="CC53" s="19"/>
      <c r="CD53" s="19"/>
      <c r="CE53" s="19"/>
      <c r="CF53" s="19"/>
      <c r="CG53" s="19"/>
      <c r="CH53" s="19"/>
      <c r="CI53" s="19"/>
      <c r="CJ53" s="19"/>
      <c r="CK53" s="19"/>
      <c r="CL53" s="19"/>
    </row>
    <row r="54" spans="1:90" x14ac:dyDescent="0.25">
      <c r="A54" s="3">
        <f t="shared" si="13"/>
        <v>15</v>
      </c>
      <c r="B54" s="5"/>
      <c r="C54" s="6"/>
      <c r="D54" s="8"/>
      <c r="E54" s="80"/>
      <c r="F54" s="79"/>
      <c r="G54" s="21" t="s">
        <v>28</v>
      </c>
      <c r="H54" s="23"/>
      <c r="I54" s="54">
        <f t="shared" si="8"/>
        <v>0</v>
      </c>
      <c r="J54" s="7"/>
      <c r="K54" s="54">
        <f t="shared" si="9"/>
        <v>0</v>
      </c>
      <c r="L54" s="33">
        <v>25</v>
      </c>
      <c r="M54" s="4">
        <f t="shared" si="10"/>
        <v>0</v>
      </c>
      <c r="N54" s="4">
        <f t="shared" si="11"/>
        <v>0</v>
      </c>
      <c r="O54" s="4">
        <f t="shared" si="12"/>
        <v>0</v>
      </c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7"/>
      <c r="BZ54" s="20"/>
      <c r="CA54" s="19" t="e">
        <f>IF(+B54&lt;44592,+#REF!+#REF!+N54,0)</f>
        <v>#REF!</v>
      </c>
      <c r="CB54" s="19">
        <f>IF(+B54&gt;44592,+IF(+B54&lt;44620,+#REF!+#REF!+N54,0),0)</f>
        <v>0</v>
      </c>
      <c r="CC54" s="19"/>
      <c r="CD54" s="19"/>
      <c r="CE54" s="19"/>
      <c r="CF54" s="19"/>
      <c r="CG54" s="19"/>
      <c r="CH54" s="19"/>
      <c r="CI54" s="19"/>
      <c r="CJ54" s="19"/>
      <c r="CK54" s="19"/>
      <c r="CL54" s="19"/>
    </row>
    <row r="55" spans="1:90" x14ac:dyDescent="0.25">
      <c r="A55" s="3">
        <f t="shared" si="13"/>
        <v>16</v>
      </c>
      <c r="B55" s="5"/>
      <c r="C55" s="6"/>
      <c r="D55" s="8"/>
      <c r="E55" s="80"/>
      <c r="F55" s="79"/>
      <c r="G55" s="21" t="s">
        <v>28</v>
      </c>
      <c r="H55" s="23"/>
      <c r="I55" s="54">
        <f t="shared" si="8"/>
        <v>0</v>
      </c>
      <c r="J55" s="7"/>
      <c r="K55" s="54">
        <f t="shared" si="9"/>
        <v>0</v>
      </c>
      <c r="L55" s="33">
        <v>25</v>
      </c>
      <c r="M55" s="4">
        <f t="shared" si="10"/>
        <v>0</v>
      </c>
      <c r="N55" s="4">
        <f t="shared" si="11"/>
        <v>0</v>
      </c>
      <c r="O55" s="4">
        <f t="shared" si="12"/>
        <v>0</v>
      </c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7"/>
      <c r="BZ55" s="20"/>
      <c r="CA55" s="19" t="e">
        <f>IF(+B55&lt;44592,+#REF!+#REF!+N55,0)</f>
        <v>#REF!</v>
      </c>
      <c r="CB55" s="19">
        <f>IF(+B55&gt;44592,+IF(+B55&lt;44620,+#REF!+#REF!+N55,0),0)</f>
        <v>0</v>
      </c>
      <c r="CC55" s="19"/>
      <c r="CD55" s="19"/>
      <c r="CE55" s="19"/>
      <c r="CF55" s="19"/>
      <c r="CG55" s="19"/>
      <c r="CH55" s="19"/>
      <c r="CI55" s="19"/>
      <c r="CJ55" s="19"/>
      <c r="CK55" s="19"/>
      <c r="CL55" s="19"/>
    </row>
    <row r="56" spans="1:90" x14ac:dyDescent="0.25">
      <c r="A56" s="3">
        <f t="shared" si="13"/>
        <v>17</v>
      </c>
      <c r="B56" s="5"/>
      <c r="C56" s="6"/>
      <c r="D56" s="8"/>
      <c r="E56" s="80"/>
      <c r="F56" s="79"/>
      <c r="G56" s="21" t="s">
        <v>28</v>
      </c>
      <c r="H56" s="23"/>
      <c r="I56" s="54">
        <f t="shared" si="8"/>
        <v>0</v>
      </c>
      <c r="J56" s="7"/>
      <c r="K56" s="54">
        <f t="shared" si="9"/>
        <v>0</v>
      </c>
      <c r="L56" s="33">
        <v>25</v>
      </c>
      <c r="M56" s="4">
        <f t="shared" si="10"/>
        <v>0</v>
      </c>
      <c r="N56" s="4">
        <f t="shared" si="11"/>
        <v>0</v>
      </c>
      <c r="O56" s="4">
        <f t="shared" si="12"/>
        <v>0</v>
      </c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7"/>
      <c r="BZ56" s="20"/>
      <c r="CA56" s="19" t="e">
        <f>IF(+B56&lt;44592,+#REF!+#REF!+N56,0)</f>
        <v>#REF!</v>
      </c>
      <c r="CB56" s="19">
        <f>IF(+B56&gt;44592,+IF(+B56&lt;44620,+#REF!+#REF!+N56,0),0)</f>
        <v>0</v>
      </c>
      <c r="CC56" s="19"/>
      <c r="CD56" s="19"/>
      <c r="CE56" s="19"/>
      <c r="CF56" s="19"/>
      <c r="CG56" s="19"/>
      <c r="CH56" s="19"/>
      <c r="CI56" s="19"/>
      <c r="CJ56" s="19"/>
      <c r="CK56" s="19"/>
      <c r="CL56" s="19"/>
    </row>
    <row r="57" spans="1:90" x14ac:dyDescent="0.25">
      <c r="A57" s="3">
        <f t="shared" si="13"/>
        <v>18</v>
      </c>
      <c r="B57" s="5"/>
      <c r="C57" s="6"/>
      <c r="D57" s="8"/>
      <c r="E57" s="80"/>
      <c r="F57" s="79"/>
      <c r="G57" s="21" t="s">
        <v>28</v>
      </c>
      <c r="H57" s="23"/>
      <c r="I57" s="54">
        <f t="shared" si="8"/>
        <v>0</v>
      </c>
      <c r="J57" s="7"/>
      <c r="K57" s="54">
        <f t="shared" si="9"/>
        <v>0</v>
      </c>
      <c r="L57" s="33">
        <v>25</v>
      </c>
      <c r="M57" s="4">
        <f t="shared" si="10"/>
        <v>0</v>
      </c>
      <c r="N57" s="4">
        <f t="shared" si="11"/>
        <v>0</v>
      </c>
      <c r="O57" s="4">
        <f t="shared" si="12"/>
        <v>0</v>
      </c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7"/>
      <c r="BZ57" s="20"/>
      <c r="CA57" s="19" t="e">
        <f>IF(+B57&lt;44592,+#REF!+#REF!+N57,0)</f>
        <v>#REF!</v>
      </c>
      <c r="CB57" s="19">
        <f>IF(+B57&gt;44592,+IF(+B57&lt;44620,+#REF!+#REF!+N57,0),0)</f>
        <v>0</v>
      </c>
      <c r="CC57" s="19"/>
      <c r="CD57" s="19"/>
      <c r="CE57" s="19"/>
      <c r="CF57" s="19"/>
      <c r="CG57" s="19"/>
      <c r="CH57" s="19"/>
      <c r="CI57" s="19"/>
      <c r="CJ57" s="19"/>
      <c r="CK57" s="19"/>
      <c r="CL57" s="19"/>
    </row>
    <row r="58" spans="1:90" x14ac:dyDescent="0.25">
      <c r="A58" s="3">
        <f t="shared" si="13"/>
        <v>19</v>
      </c>
      <c r="B58" s="5"/>
      <c r="C58" s="6"/>
      <c r="D58" s="8"/>
      <c r="E58" s="80"/>
      <c r="F58" s="79"/>
      <c r="G58" s="21" t="s">
        <v>28</v>
      </c>
      <c r="H58" s="23"/>
      <c r="I58" s="54">
        <f t="shared" si="8"/>
        <v>0</v>
      </c>
      <c r="J58" s="7"/>
      <c r="K58" s="54">
        <f t="shared" si="9"/>
        <v>0</v>
      </c>
      <c r="L58" s="33">
        <v>25</v>
      </c>
      <c r="M58" s="4">
        <f t="shared" si="10"/>
        <v>0</v>
      </c>
      <c r="N58" s="4">
        <f t="shared" si="11"/>
        <v>0</v>
      </c>
      <c r="O58" s="4">
        <f t="shared" si="12"/>
        <v>0</v>
      </c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7"/>
      <c r="BZ58" s="20"/>
      <c r="CA58" s="19" t="e">
        <f>IF(+B58&lt;44592,+#REF!+#REF!+N58,0)</f>
        <v>#REF!</v>
      </c>
      <c r="CB58" s="19">
        <f>IF(+B58&gt;44592,+IF(+B58&lt;44620,+#REF!+#REF!+N58,0),0)</f>
        <v>0</v>
      </c>
      <c r="CC58" s="19"/>
      <c r="CD58" s="19"/>
      <c r="CE58" s="19"/>
      <c r="CF58" s="19"/>
      <c r="CG58" s="19"/>
      <c r="CH58" s="19"/>
      <c r="CI58" s="19"/>
      <c r="CJ58" s="19"/>
      <c r="CK58" s="19"/>
      <c r="CL58" s="19"/>
    </row>
    <row r="59" spans="1:90" x14ac:dyDescent="0.25">
      <c r="A59" s="3">
        <f t="shared" si="13"/>
        <v>20</v>
      </c>
      <c r="B59" s="5"/>
      <c r="C59" s="6"/>
      <c r="D59" s="8"/>
      <c r="E59" s="80"/>
      <c r="F59" s="79"/>
      <c r="G59" s="21" t="s">
        <v>28</v>
      </c>
      <c r="H59" s="23"/>
      <c r="I59" s="54">
        <f t="shared" si="8"/>
        <v>0</v>
      </c>
      <c r="J59" s="7"/>
      <c r="K59" s="54">
        <f t="shared" si="9"/>
        <v>0</v>
      </c>
      <c r="L59" s="33">
        <v>25</v>
      </c>
      <c r="M59" s="4">
        <f t="shared" si="10"/>
        <v>0</v>
      </c>
      <c r="N59" s="4">
        <f t="shared" si="11"/>
        <v>0</v>
      </c>
      <c r="O59" s="4">
        <f t="shared" si="12"/>
        <v>0</v>
      </c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7"/>
      <c r="BZ59" s="20"/>
      <c r="CA59" s="19" t="e">
        <f>IF(+B59&lt;44592,+#REF!+#REF!+N59,0)</f>
        <v>#REF!</v>
      </c>
      <c r="CB59" s="19">
        <f>IF(+B59&gt;44592,+IF(+B59&lt;44620,+#REF!+#REF!+N59,0),0)</f>
        <v>0</v>
      </c>
      <c r="CC59" s="19"/>
      <c r="CD59" s="19"/>
      <c r="CE59" s="19"/>
      <c r="CF59" s="19"/>
      <c r="CG59" s="19"/>
      <c r="CH59" s="19"/>
      <c r="CI59" s="19"/>
      <c r="CJ59" s="19"/>
      <c r="CK59" s="19"/>
      <c r="CL59" s="19"/>
    </row>
    <row r="60" spans="1:90" x14ac:dyDescent="0.25">
      <c r="A60" s="3">
        <f t="shared" si="13"/>
        <v>21</v>
      </c>
      <c r="B60" s="5"/>
      <c r="C60" s="6"/>
      <c r="D60" s="8"/>
      <c r="E60" s="80"/>
      <c r="F60" s="79"/>
      <c r="G60" s="21" t="s">
        <v>28</v>
      </c>
      <c r="H60" s="23"/>
      <c r="I60" s="54">
        <f t="shared" si="8"/>
        <v>0</v>
      </c>
      <c r="J60" s="7"/>
      <c r="K60" s="54">
        <f t="shared" si="9"/>
        <v>0</v>
      </c>
      <c r="L60" s="33">
        <v>25</v>
      </c>
      <c r="M60" s="4">
        <f t="shared" si="10"/>
        <v>0</v>
      </c>
      <c r="N60" s="4">
        <f t="shared" si="11"/>
        <v>0</v>
      </c>
      <c r="O60" s="4">
        <f t="shared" si="12"/>
        <v>0</v>
      </c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7"/>
      <c r="BZ60" s="17"/>
      <c r="CA60" s="19" t="e">
        <f>IF(+B60&lt;44592,+#REF!+#REF!+N60,0)</f>
        <v>#REF!</v>
      </c>
      <c r="CB60" s="19">
        <f>IF(+B60&gt;44592,+IF(+B60&lt;44620,+#REF!+#REF!+N60,0),0)</f>
        <v>0</v>
      </c>
      <c r="CC60" s="19"/>
      <c r="CD60" s="19"/>
      <c r="CE60" s="19"/>
      <c r="CF60" s="19"/>
      <c r="CG60" s="19"/>
      <c r="CH60" s="19"/>
      <c r="CI60" s="19"/>
      <c r="CJ60" s="19"/>
      <c r="CK60" s="19"/>
      <c r="CL60" s="19"/>
    </row>
    <row r="61" spans="1:90" x14ac:dyDescent="0.25">
      <c r="A61" s="3">
        <f t="shared" si="13"/>
        <v>22</v>
      </c>
      <c r="B61" s="5"/>
      <c r="C61" s="6"/>
      <c r="D61" s="8"/>
      <c r="E61" s="80"/>
      <c r="F61" s="79"/>
      <c r="G61" s="21" t="s">
        <v>28</v>
      </c>
      <c r="H61" s="23"/>
      <c r="I61" s="54">
        <f t="shared" si="8"/>
        <v>0</v>
      </c>
      <c r="J61" s="7"/>
      <c r="K61" s="54">
        <f t="shared" si="9"/>
        <v>0</v>
      </c>
      <c r="L61" s="33">
        <v>25</v>
      </c>
      <c r="M61" s="4">
        <f t="shared" si="10"/>
        <v>0</v>
      </c>
      <c r="N61" s="4">
        <f t="shared" si="11"/>
        <v>0</v>
      </c>
      <c r="O61" s="4">
        <f t="shared" si="12"/>
        <v>0</v>
      </c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7"/>
      <c r="BZ61" s="17"/>
      <c r="CA61" s="19" t="e">
        <f>IF(+B61&lt;44592,+#REF!+#REF!+N61,0)</f>
        <v>#REF!</v>
      </c>
      <c r="CB61" s="19">
        <f>IF(+B61&gt;44592,+IF(+B61&lt;44620,+#REF!+#REF!+N61,0),0)</f>
        <v>0</v>
      </c>
      <c r="CC61" s="19"/>
      <c r="CD61" s="19"/>
      <c r="CE61" s="19"/>
      <c r="CF61" s="19"/>
      <c r="CG61" s="19"/>
      <c r="CH61" s="19"/>
      <c r="CI61" s="19"/>
      <c r="CJ61" s="19"/>
      <c r="CK61" s="19"/>
      <c r="CL61" s="19"/>
    </row>
    <row r="62" spans="1:90" x14ac:dyDescent="0.25">
      <c r="A62" s="3">
        <f t="shared" si="13"/>
        <v>23</v>
      </c>
      <c r="B62" s="5"/>
      <c r="C62" s="6"/>
      <c r="D62" s="8"/>
      <c r="E62" s="80"/>
      <c r="F62" s="79"/>
      <c r="G62" s="21" t="s">
        <v>28</v>
      </c>
      <c r="H62" s="23"/>
      <c r="I62" s="54">
        <f t="shared" si="8"/>
        <v>0</v>
      </c>
      <c r="J62" s="7"/>
      <c r="K62" s="54">
        <f t="shared" si="9"/>
        <v>0</v>
      </c>
      <c r="L62" s="33">
        <v>25</v>
      </c>
      <c r="M62" s="4">
        <f t="shared" si="10"/>
        <v>0</v>
      </c>
      <c r="N62" s="4">
        <f t="shared" si="11"/>
        <v>0</v>
      </c>
      <c r="O62" s="4">
        <f t="shared" si="12"/>
        <v>0</v>
      </c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7"/>
      <c r="BZ62" s="17"/>
      <c r="CA62" s="19" t="e">
        <f>IF(+B62&lt;44592,+#REF!+#REF!+N62,0)</f>
        <v>#REF!</v>
      </c>
      <c r="CB62" s="19">
        <f>IF(+B62&gt;44592,+IF(+B62&lt;44620,+#REF!+#REF!+N62,0),0)</f>
        <v>0</v>
      </c>
      <c r="CC62" s="19"/>
      <c r="CD62" s="19"/>
      <c r="CE62" s="19"/>
      <c r="CF62" s="19"/>
      <c r="CG62" s="19"/>
      <c r="CH62" s="19"/>
      <c r="CI62" s="19"/>
      <c r="CJ62" s="19"/>
      <c r="CK62" s="19"/>
      <c r="CL62" s="19"/>
    </row>
    <row r="63" spans="1:90" x14ac:dyDescent="0.25">
      <c r="A63" s="3">
        <f t="shared" si="13"/>
        <v>24</v>
      </c>
      <c r="B63" s="5"/>
      <c r="C63" s="6"/>
      <c r="D63" s="8"/>
      <c r="E63" s="80"/>
      <c r="F63" s="79"/>
      <c r="G63" s="21" t="s">
        <v>28</v>
      </c>
      <c r="H63" s="23"/>
      <c r="I63" s="54">
        <f t="shared" si="8"/>
        <v>0</v>
      </c>
      <c r="J63" s="7"/>
      <c r="K63" s="54">
        <f t="shared" si="9"/>
        <v>0</v>
      </c>
      <c r="L63" s="33">
        <v>25</v>
      </c>
      <c r="M63" s="4">
        <f t="shared" si="10"/>
        <v>0</v>
      </c>
      <c r="N63" s="4">
        <f t="shared" si="11"/>
        <v>0</v>
      </c>
      <c r="O63" s="4">
        <f t="shared" si="12"/>
        <v>0</v>
      </c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7"/>
      <c r="BZ63" s="17"/>
      <c r="CA63" s="19" t="e">
        <f>IF(+B63&lt;44592,+#REF!+#REF!+N63,0)</f>
        <v>#REF!</v>
      </c>
      <c r="CB63" s="19">
        <f>IF(+B63&gt;44592,+IF(+B63&lt;44620,+#REF!+#REF!+N63,0),0)</f>
        <v>0</v>
      </c>
      <c r="CC63" s="19"/>
      <c r="CD63" s="19"/>
      <c r="CE63" s="19"/>
      <c r="CF63" s="19"/>
      <c r="CG63" s="19"/>
      <c r="CH63" s="19"/>
      <c r="CI63" s="19"/>
      <c r="CJ63" s="19"/>
      <c r="CK63" s="19"/>
      <c r="CL63" s="19"/>
    </row>
    <row r="64" spans="1:90" x14ac:dyDescent="0.25">
      <c r="A64" s="3">
        <f t="shared" si="13"/>
        <v>25</v>
      </c>
      <c r="B64" s="5"/>
      <c r="C64" s="6"/>
      <c r="D64" s="8"/>
      <c r="E64" s="80"/>
      <c r="F64" s="79"/>
      <c r="G64" s="21" t="s">
        <v>28</v>
      </c>
      <c r="H64" s="23"/>
      <c r="I64" s="54">
        <f t="shared" si="8"/>
        <v>0</v>
      </c>
      <c r="J64" s="7"/>
      <c r="K64" s="54">
        <f t="shared" si="9"/>
        <v>0</v>
      </c>
      <c r="L64" s="33">
        <v>25</v>
      </c>
      <c r="M64" s="4">
        <f t="shared" si="10"/>
        <v>0</v>
      </c>
      <c r="N64" s="4">
        <f t="shared" si="11"/>
        <v>0</v>
      </c>
      <c r="O64" s="4">
        <f t="shared" si="12"/>
        <v>0</v>
      </c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7"/>
      <c r="BZ64" s="17"/>
      <c r="CA64" s="17"/>
      <c r="CB64" s="17"/>
      <c r="CC64" s="17"/>
      <c r="CD64" s="17"/>
      <c r="CE64" s="17"/>
    </row>
    <row r="65" spans="1:92" ht="4.5" customHeight="1" x14ac:dyDescent="0.25">
      <c r="A65" s="89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1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7"/>
      <c r="BZ65" s="17"/>
      <c r="CA65" s="17"/>
      <c r="CB65" s="17"/>
      <c r="CC65" s="17"/>
      <c r="CD65" s="17"/>
      <c r="CE65" s="17"/>
    </row>
    <row r="66" spans="1:92" s="88" customFormat="1" x14ac:dyDescent="0.25">
      <c r="A66" s="3" t="s">
        <v>102</v>
      </c>
      <c r="B66" s="3" t="s">
        <v>102</v>
      </c>
      <c r="C66" s="3" t="s">
        <v>102</v>
      </c>
      <c r="D66" s="3" t="s">
        <v>102</v>
      </c>
      <c r="E66" s="3" t="s">
        <v>102</v>
      </c>
      <c r="F66" s="3" t="s">
        <v>102</v>
      </c>
      <c r="G66" s="3" t="s">
        <v>102</v>
      </c>
      <c r="H66" s="3" t="s">
        <v>102</v>
      </c>
      <c r="I66" s="4">
        <f>SUM(I40:I64)</f>
        <v>0</v>
      </c>
      <c r="J66" s="4">
        <f t="shared" ref="J66:K66" si="14">SUM(J40:J64)</f>
        <v>0</v>
      </c>
      <c r="K66" s="4">
        <f t="shared" si="14"/>
        <v>0</v>
      </c>
      <c r="L66" s="3" t="s">
        <v>102</v>
      </c>
      <c r="M66" s="4">
        <f t="shared" ref="M66:O66" si="15">SUM(M40:M64)</f>
        <v>0</v>
      </c>
      <c r="N66" s="4">
        <f t="shared" si="15"/>
        <v>0</v>
      </c>
      <c r="O66" s="4">
        <f t="shared" si="15"/>
        <v>0</v>
      </c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85"/>
      <c r="BE66" s="85"/>
      <c r="BF66" s="85"/>
      <c r="BG66" s="85"/>
      <c r="BH66" s="85"/>
      <c r="BI66" s="85"/>
      <c r="BJ66" s="85"/>
      <c r="BK66" s="85"/>
      <c r="BL66" s="85"/>
      <c r="BM66" s="85"/>
      <c r="BN66" s="85"/>
      <c r="BO66" s="85"/>
      <c r="BP66" s="85"/>
      <c r="BQ66" s="85"/>
      <c r="BR66" s="85"/>
      <c r="BS66" s="85"/>
      <c r="BT66" s="85"/>
      <c r="BU66" s="85"/>
      <c r="BV66" s="85"/>
      <c r="BW66" s="85"/>
      <c r="BX66" s="85"/>
      <c r="BY66" s="86"/>
      <c r="BZ66" s="86"/>
      <c r="CA66" s="86"/>
      <c r="CB66" s="86"/>
      <c r="CC66" s="86"/>
      <c r="CD66" s="86"/>
      <c r="CE66" s="86"/>
      <c r="CF66" s="87"/>
      <c r="CG66" s="87"/>
      <c r="CH66" s="87"/>
      <c r="CI66" s="87"/>
      <c r="CJ66" s="87"/>
      <c r="CK66" s="87"/>
      <c r="CL66" s="87"/>
      <c r="CM66" s="87"/>
      <c r="CN66" s="87"/>
    </row>
    <row r="67" spans="1:92" x14ac:dyDescent="0.25">
      <c r="A67" s="1" t="s">
        <v>7</v>
      </c>
      <c r="C67" s="28" t="str">
        <f>+C34</f>
        <v>TVRTKA XY D.O.O.</v>
      </c>
      <c r="D67" s="92"/>
      <c r="E67" s="92"/>
      <c r="F67" s="92"/>
      <c r="G67" s="92"/>
      <c r="H67" s="93"/>
      <c r="I67" s="93"/>
      <c r="J67" s="93"/>
      <c r="K67" s="27"/>
      <c r="L67" s="32"/>
    </row>
    <row r="68" spans="1:92" x14ac:dyDescent="0.25">
      <c r="A68" s="1" t="s">
        <v>9</v>
      </c>
      <c r="C68" s="30" t="str">
        <f>+C35</f>
        <v>91184883380</v>
      </c>
      <c r="D68" s="94"/>
      <c r="E68" s="95"/>
      <c r="F68" s="95"/>
      <c r="G68" s="28" t="str">
        <f>+G35</f>
        <v>KARLOVAC, VINIČKI PUT 20</v>
      </c>
      <c r="H68" s="92"/>
      <c r="I68" s="92"/>
      <c r="J68" s="92"/>
      <c r="K68" s="27"/>
      <c r="L68" s="32"/>
    </row>
    <row r="70" spans="1:92" ht="18.75" x14ac:dyDescent="0.25">
      <c r="A70" s="47" t="s">
        <v>131</v>
      </c>
      <c r="B70" s="47"/>
      <c r="C70" s="47"/>
      <c r="D70" s="47"/>
      <c r="E70" s="47"/>
      <c r="F70" s="47"/>
      <c r="G70" s="47"/>
      <c r="H70" s="47"/>
      <c r="I70" s="47"/>
      <c r="J70" s="47"/>
      <c r="K70" s="48" t="s">
        <v>100</v>
      </c>
      <c r="L70" s="51">
        <v>44621</v>
      </c>
      <c r="M70" s="49" t="s">
        <v>101</v>
      </c>
      <c r="N70" s="51">
        <v>44651</v>
      </c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</row>
    <row r="71" spans="1:92" ht="18" x14ac:dyDescent="0.25">
      <c r="A71" s="25" t="s">
        <v>0</v>
      </c>
      <c r="B71" s="25" t="s">
        <v>6</v>
      </c>
      <c r="C71" s="25" t="s">
        <v>1</v>
      </c>
      <c r="D71" s="26" t="s">
        <v>24</v>
      </c>
      <c r="E71" s="26" t="s">
        <v>106</v>
      </c>
      <c r="F71" s="26" t="s">
        <v>107</v>
      </c>
      <c r="G71" s="81" t="s">
        <v>25</v>
      </c>
      <c r="H71" s="26" t="s">
        <v>31</v>
      </c>
      <c r="I71" s="26" t="s">
        <v>41</v>
      </c>
      <c r="J71" s="26" t="s">
        <v>2</v>
      </c>
      <c r="K71" s="26" t="s">
        <v>42</v>
      </c>
      <c r="L71" s="82" t="s">
        <v>43</v>
      </c>
      <c r="M71" s="26" t="s">
        <v>3</v>
      </c>
      <c r="N71" s="26" t="s">
        <v>4</v>
      </c>
      <c r="O71" s="26" t="s">
        <v>5</v>
      </c>
      <c r="P71" s="52"/>
      <c r="Q71" s="83" t="s">
        <v>111</v>
      </c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12"/>
      <c r="AO71" s="12" t="s">
        <v>25</v>
      </c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3"/>
      <c r="BZ71" s="13"/>
      <c r="CA71" s="14" t="s">
        <v>12</v>
      </c>
      <c r="CB71" s="15" t="s">
        <v>13</v>
      </c>
      <c r="CC71" s="15" t="s">
        <v>14</v>
      </c>
      <c r="CD71" s="15" t="s">
        <v>15</v>
      </c>
      <c r="CE71" s="15" t="s">
        <v>16</v>
      </c>
      <c r="CF71" s="15" t="s">
        <v>17</v>
      </c>
      <c r="CG71" s="15" t="s">
        <v>18</v>
      </c>
      <c r="CH71" s="15" t="s">
        <v>19</v>
      </c>
      <c r="CI71" s="15" t="s">
        <v>20</v>
      </c>
      <c r="CJ71" s="15" t="s">
        <v>21</v>
      </c>
      <c r="CK71" s="15" t="s">
        <v>22</v>
      </c>
      <c r="CL71" s="15" t="s">
        <v>23</v>
      </c>
    </row>
    <row r="73" spans="1:92" x14ac:dyDescent="0.25">
      <c r="A73" s="3">
        <v>1</v>
      </c>
      <c r="B73" s="5"/>
      <c r="C73" s="6"/>
      <c r="D73" s="8"/>
      <c r="E73" s="80"/>
      <c r="F73" s="79"/>
      <c r="G73" s="21" t="s">
        <v>28</v>
      </c>
      <c r="H73" s="23"/>
      <c r="I73" s="54">
        <f>+H73*D73</f>
        <v>0</v>
      </c>
      <c r="J73" s="7"/>
      <c r="K73" s="54">
        <f>+I73-J73</f>
        <v>0</v>
      </c>
      <c r="L73" s="33">
        <v>25</v>
      </c>
      <c r="M73" s="4">
        <f>IF(+L73=5,+K73*L73/100,0)</f>
        <v>0</v>
      </c>
      <c r="N73" s="4">
        <f>+IF(+L73=13,+K73*L73/100,0)</f>
        <v>0</v>
      </c>
      <c r="O73" s="4">
        <f>+IF(+L73=25,+K73*L73/100,0)</f>
        <v>0</v>
      </c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16"/>
      <c r="AO73" s="24" t="s">
        <v>28</v>
      </c>
      <c r="AP73" s="16"/>
      <c r="AQ73" s="31">
        <v>5</v>
      </c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7">
        <v>1</v>
      </c>
      <c r="BZ73" s="18">
        <v>44592</v>
      </c>
      <c r="CA73" s="19" t="e">
        <f>IF(+B73&lt;44592,+#REF!+#REF!+N73,0)</f>
        <v>#REF!</v>
      </c>
      <c r="CB73" s="19" t="b">
        <f>IF(+B73&gt;44592,+IF(+B73&lt;44620,+#REF!+#REF!+N73,0))</f>
        <v>0</v>
      </c>
      <c r="CC73" s="19"/>
      <c r="CD73" s="19"/>
      <c r="CE73" s="19"/>
      <c r="CF73" s="19"/>
      <c r="CG73" s="19"/>
      <c r="CH73" s="19"/>
      <c r="CI73" s="19"/>
      <c r="CJ73" s="19"/>
      <c r="CK73" s="19"/>
      <c r="CL73" s="19"/>
    </row>
    <row r="74" spans="1:92" x14ac:dyDescent="0.25">
      <c r="A74" s="3">
        <f>+A73+1</f>
        <v>2</v>
      </c>
      <c r="B74" s="5"/>
      <c r="C74" s="6"/>
      <c r="D74" s="8"/>
      <c r="E74" s="80"/>
      <c r="F74" s="79"/>
      <c r="G74" s="21" t="s">
        <v>28</v>
      </c>
      <c r="H74" s="23"/>
      <c r="I74" s="54">
        <f t="shared" ref="I74:I97" si="16">+H74*D74</f>
        <v>0</v>
      </c>
      <c r="J74" s="7"/>
      <c r="K74" s="54">
        <f t="shared" ref="K74:K97" si="17">+I74-J74</f>
        <v>0</v>
      </c>
      <c r="L74" s="33">
        <v>25</v>
      </c>
      <c r="M74" s="4">
        <f t="shared" ref="M74:M97" si="18">IF(+L74=5,+K74*L74/100,0)</f>
        <v>0</v>
      </c>
      <c r="N74" s="4">
        <f t="shared" ref="N74:N97" si="19">+IF(+L74=13,+K74*L74/100,0)</f>
        <v>0</v>
      </c>
      <c r="O74" s="4">
        <f t="shared" ref="O74:O97" si="20">+IF(+L74=25,+K74*L74/100,0)</f>
        <v>0</v>
      </c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16"/>
      <c r="AO74" s="24" t="s">
        <v>29</v>
      </c>
      <c r="AP74" s="16"/>
      <c r="AQ74" s="31">
        <v>13</v>
      </c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7">
        <v>2</v>
      </c>
      <c r="BZ74" s="18">
        <v>44620</v>
      </c>
      <c r="CA74" s="19" t="e">
        <f>IF(+B74&lt;44592,+#REF!+#REF!+N74,0)</f>
        <v>#REF!</v>
      </c>
      <c r="CB74" s="19">
        <f>IF(+B74&gt;44592,+IF(+B74&lt;44620,+#REF!+#REF!+N74,0),0)</f>
        <v>0</v>
      </c>
      <c r="CC74" s="19"/>
      <c r="CD74" s="19"/>
      <c r="CE74" s="19"/>
      <c r="CF74" s="19"/>
      <c r="CG74" s="19"/>
      <c r="CH74" s="19"/>
      <c r="CI74" s="19"/>
      <c r="CJ74" s="19"/>
      <c r="CK74" s="19"/>
      <c r="CL74" s="19"/>
    </row>
    <row r="75" spans="1:92" x14ac:dyDescent="0.25">
      <c r="A75" s="3">
        <f t="shared" ref="A75:A97" si="21">+A74+1</f>
        <v>3</v>
      </c>
      <c r="B75" s="5"/>
      <c r="C75" s="6"/>
      <c r="D75" s="8"/>
      <c r="E75" s="80"/>
      <c r="F75" s="79"/>
      <c r="G75" s="21" t="s">
        <v>28</v>
      </c>
      <c r="H75" s="23"/>
      <c r="I75" s="54">
        <f t="shared" si="16"/>
        <v>0</v>
      </c>
      <c r="J75" s="7"/>
      <c r="K75" s="54">
        <f t="shared" si="17"/>
        <v>0</v>
      </c>
      <c r="L75" s="33">
        <v>25</v>
      </c>
      <c r="M75" s="4">
        <f t="shared" si="18"/>
        <v>0</v>
      </c>
      <c r="N75" s="4">
        <f t="shared" si="19"/>
        <v>0</v>
      </c>
      <c r="O75" s="4">
        <f t="shared" si="20"/>
        <v>0</v>
      </c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16"/>
      <c r="AO75" s="24" t="s">
        <v>27</v>
      </c>
      <c r="AP75" s="16"/>
      <c r="AQ75" s="31">
        <v>25</v>
      </c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7">
        <v>3</v>
      </c>
      <c r="BZ75" s="18">
        <v>44651</v>
      </c>
      <c r="CA75" s="19" t="e">
        <f>IF(+B75&lt;44592,+#REF!+#REF!+N75,0)</f>
        <v>#REF!</v>
      </c>
      <c r="CB75" s="19">
        <f>IF(+B75&gt;44592,+IF(+B75&lt;44620,+#REF!+#REF!+N75,0),0)</f>
        <v>0</v>
      </c>
      <c r="CC75" s="19"/>
      <c r="CD75" s="19"/>
      <c r="CE75" s="19"/>
      <c r="CF75" s="19"/>
      <c r="CG75" s="19"/>
      <c r="CH75" s="19"/>
      <c r="CI75" s="19"/>
      <c r="CJ75" s="19"/>
      <c r="CK75" s="19"/>
      <c r="CL75" s="19"/>
    </row>
    <row r="76" spans="1:92" x14ac:dyDescent="0.25">
      <c r="A76" s="3">
        <f t="shared" si="21"/>
        <v>4</v>
      </c>
      <c r="B76" s="5"/>
      <c r="C76" s="6"/>
      <c r="D76" s="8"/>
      <c r="E76" s="80"/>
      <c r="F76" s="79"/>
      <c r="G76" s="21" t="s">
        <v>28</v>
      </c>
      <c r="H76" s="23"/>
      <c r="I76" s="54">
        <f t="shared" si="16"/>
        <v>0</v>
      </c>
      <c r="J76" s="7"/>
      <c r="K76" s="54">
        <f t="shared" si="17"/>
        <v>0</v>
      </c>
      <c r="L76" s="33">
        <v>25</v>
      </c>
      <c r="M76" s="4">
        <f t="shared" si="18"/>
        <v>0</v>
      </c>
      <c r="N76" s="4">
        <f t="shared" si="19"/>
        <v>0</v>
      </c>
      <c r="O76" s="4">
        <f t="shared" si="20"/>
        <v>0</v>
      </c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16"/>
      <c r="AO76" s="24" t="s">
        <v>30</v>
      </c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7">
        <v>4</v>
      </c>
      <c r="BZ76" s="18">
        <v>44681</v>
      </c>
      <c r="CA76" s="19" t="e">
        <f>IF(+B76&lt;44592,+#REF!+#REF!+N76,0)</f>
        <v>#REF!</v>
      </c>
      <c r="CB76" s="19">
        <f>IF(+B76&gt;44592,+IF(+B76&lt;44620,+#REF!+#REF!+N76,0),0)</f>
        <v>0</v>
      </c>
      <c r="CC76" s="19"/>
      <c r="CD76" s="19"/>
      <c r="CE76" s="19"/>
      <c r="CF76" s="19"/>
      <c r="CG76" s="19"/>
      <c r="CH76" s="19"/>
      <c r="CI76" s="19"/>
      <c r="CJ76" s="19"/>
      <c r="CK76" s="19"/>
      <c r="CL76" s="19"/>
    </row>
    <row r="77" spans="1:92" x14ac:dyDescent="0.25">
      <c r="A77" s="3">
        <f t="shared" si="21"/>
        <v>5</v>
      </c>
      <c r="B77" s="5"/>
      <c r="C77" s="6"/>
      <c r="D77" s="8"/>
      <c r="E77" s="80"/>
      <c r="F77" s="79"/>
      <c r="G77" s="21" t="s">
        <v>28</v>
      </c>
      <c r="H77" s="23"/>
      <c r="I77" s="54">
        <f t="shared" si="16"/>
        <v>0</v>
      </c>
      <c r="J77" s="7"/>
      <c r="K77" s="54">
        <f t="shared" si="17"/>
        <v>0</v>
      </c>
      <c r="L77" s="33">
        <v>25</v>
      </c>
      <c r="M77" s="4">
        <f t="shared" si="18"/>
        <v>0</v>
      </c>
      <c r="N77" s="4">
        <f t="shared" si="19"/>
        <v>0</v>
      </c>
      <c r="O77" s="4">
        <f t="shared" si="20"/>
        <v>0</v>
      </c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16"/>
      <c r="AO77" s="24" t="s">
        <v>32</v>
      </c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7">
        <v>5</v>
      </c>
      <c r="BZ77" s="18">
        <v>44712</v>
      </c>
      <c r="CA77" s="19" t="e">
        <f>IF(+B77&lt;44592,+#REF!+#REF!+N77,0)</f>
        <v>#REF!</v>
      </c>
      <c r="CB77" s="19">
        <f>IF(+B77&gt;44592,+IF(+B77&lt;44620,+#REF!+#REF!+N77,0),0)</f>
        <v>0</v>
      </c>
      <c r="CC77" s="19"/>
      <c r="CD77" s="19"/>
      <c r="CE77" s="19"/>
      <c r="CF77" s="19"/>
      <c r="CG77" s="19"/>
      <c r="CH77" s="19"/>
      <c r="CI77" s="19"/>
      <c r="CJ77" s="19"/>
      <c r="CK77" s="19"/>
      <c r="CL77" s="19"/>
    </row>
    <row r="78" spans="1:92" x14ac:dyDescent="0.25">
      <c r="A78" s="3">
        <f t="shared" si="21"/>
        <v>6</v>
      </c>
      <c r="B78" s="5"/>
      <c r="C78" s="6"/>
      <c r="D78" s="8"/>
      <c r="E78" s="80"/>
      <c r="F78" s="79"/>
      <c r="G78" s="21" t="s">
        <v>28</v>
      </c>
      <c r="H78" s="23"/>
      <c r="I78" s="54">
        <f t="shared" si="16"/>
        <v>0</v>
      </c>
      <c r="J78" s="7"/>
      <c r="K78" s="54">
        <f t="shared" si="17"/>
        <v>0</v>
      </c>
      <c r="L78" s="33">
        <v>25</v>
      </c>
      <c r="M78" s="4">
        <f t="shared" si="18"/>
        <v>0</v>
      </c>
      <c r="N78" s="4">
        <f t="shared" si="19"/>
        <v>0</v>
      </c>
      <c r="O78" s="4">
        <f t="shared" si="20"/>
        <v>0</v>
      </c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16"/>
      <c r="AO78" s="24" t="s">
        <v>33</v>
      </c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7">
        <v>6</v>
      </c>
      <c r="BZ78" s="18">
        <v>44742</v>
      </c>
      <c r="CA78" s="19" t="e">
        <f>IF(+B78&lt;44592,+#REF!+#REF!+N78,0)</f>
        <v>#REF!</v>
      </c>
      <c r="CB78" s="19">
        <f>IF(+B78&gt;44592,+IF(+B78&lt;44620,+#REF!+#REF!+N78,0),0)</f>
        <v>0</v>
      </c>
      <c r="CC78" s="19"/>
      <c r="CD78" s="19"/>
      <c r="CE78" s="19"/>
      <c r="CF78" s="19"/>
      <c r="CG78" s="19"/>
      <c r="CH78" s="19"/>
      <c r="CI78" s="19"/>
      <c r="CJ78" s="19"/>
      <c r="CK78" s="19"/>
      <c r="CL78" s="19"/>
    </row>
    <row r="79" spans="1:92" x14ac:dyDescent="0.25">
      <c r="A79" s="3">
        <f t="shared" si="21"/>
        <v>7</v>
      </c>
      <c r="B79" s="5"/>
      <c r="C79" s="6"/>
      <c r="D79" s="8"/>
      <c r="E79" s="80"/>
      <c r="F79" s="79"/>
      <c r="G79" s="21" t="s">
        <v>28</v>
      </c>
      <c r="H79" s="23"/>
      <c r="I79" s="54">
        <f t="shared" si="16"/>
        <v>0</v>
      </c>
      <c r="J79" s="7"/>
      <c r="K79" s="54">
        <f t="shared" si="17"/>
        <v>0</v>
      </c>
      <c r="L79" s="33">
        <v>25</v>
      </c>
      <c r="M79" s="4">
        <f t="shared" si="18"/>
        <v>0</v>
      </c>
      <c r="N79" s="4">
        <f t="shared" si="19"/>
        <v>0</v>
      </c>
      <c r="O79" s="4">
        <f t="shared" si="20"/>
        <v>0</v>
      </c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16"/>
      <c r="AO79" s="24" t="s">
        <v>34</v>
      </c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7">
        <v>7</v>
      </c>
      <c r="BZ79" s="18">
        <v>44773</v>
      </c>
      <c r="CA79" s="19" t="e">
        <f>IF(+B79&lt;44592,+#REF!+#REF!+N79,0)</f>
        <v>#REF!</v>
      </c>
      <c r="CB79" s="19">
        <f>IF(+B79&gt;44592,+IF(+B79&lt;44620,+#REF!+#REF!+N79,0),0)</f>
        <v>0</v>
      </c>
      <c r="CC79" s="19"/>
      <c r="CD79" s="19"/>
      <c r="CE79" s="19"/>
      <c r="CF79" s="19"/>
      <c r="CG79" s="19"/>
      <c r="CH79" s="19"/>
      <c r="CI79" s="19"/>
      <c r="CJ79" s="19"/>
      <c r="CK79" s="19"/>
      <c r="CL79" s="19"/>
    </row>
    <row r="80" spans="1:92" x14ac:dyDescent="0.25">
      <c r="A80" s="3">
        <f t="shared" si="21"/>
        <v>8</v>
      </c>
      <c r="B80" s="5"/>
      <c r="C80" s="6"/>
      <c r="D80" s="8"/>
      <c r="E80" s="80"/>
      <c r="F80" s="79"/>
      <c r="G80" s="21" t="s">
        <v>28</v>
      </c>
      <c r="H80" s="23"/>
      <c r="I80" s="54">
        <f t="shared" si="16"/>
        <v>0</v>
      </c>
      <c r="J80" s="7"/>
      <c r="K80" s="54">
        <f t="shared" si="17"/>
        <v>0</v>
      </c>
      <c r="L80" s="33">
        <v>25</v>
      </c>
      <c r="M80" s="4">
        <f t="shared" si="18"/>
        <v>0</v>
      </c>
      <c r="N80" s="4">
        <f t="shared" si="19"/>
        <v>0</v>
      </c>
      <c r="O80" s="4">
        <f t="shared" si="20"/>
        <v>0</v>
      </c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16"/>
      <c r="AO80" s="24" t="s">
        <v>35</v>
      </c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7">
        <v>8</v>
      </c>
      <c r="BZ80" s="18">
        <v>44804</v>
      </c>
      <c r="CA80" s="19" t="e">
        <f>IF(+B80&lt;44592,+#REF!+#REF!+N80,0)</f>
        <v>#REF!</v>
      </c>
      <c r="CB80" s="19">
        <f>IF(+B80&gt;44592,+IF(+B80&lt;44620,+#REF!+#REF!+N80,0),0)</f>
        <v>0</v>
      </c>
      <c r="CC80" s="19"/>
      <c r="CD80" s="19"/>
      <c r="CE80" s="19"/>
      <c r="CF80" s="19"/>
      <c r="CG80" s="19"/>
      <c r="CH80" s="19"/>
      <c r="CI80" s="19"/>
      <c r="CJ80" s="19"/>
      <c r="CK80" s="19"/>
      <c r="CL80" s="19"/>
    </row>
    <row r="81" spans="1:90" x14ac:dyDescent="0.25">
      <c r="A81" s="3">
        <f t="shared" si="21"/>
        <v>9</v>
      </c>
      <c r="B81" s="5"/>
      <c r="C81" s="6"/>
      <c r="D81" s="8"/>
      <c r="E81" s="80"/>
      <c r="F81" s="79"/>
      <c r="G81" s="21" t="s">
        <v>28</v>
      </c>
      <c r="H81" s="23"/>
      <c r="I81" s="54">
        <f t="shared" si="16"/>
        <v>0</v>
      </c>
      <c r="J81" s="7"/>
      <c r="K81" s="54">
        <f t="shared" si="17"/>
        <v>0</v>
      </c>
      <c r="L81" s="33">
        <v>25</v>
      </c>
      <c r="M81" s="4">
        <f t="shared" si="18"/>
        <v>0</v>
      </c>
      <c r="N81" s="4">
        <f t="shared" si="19"/>
        <v>0</v>
      </c>
      <c r="O81" s="4">
        <f t="shared" si="20"/>
        <v>0</v>
      </c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16"/>
      <c r="AO81" s="24" t="s">
        <v>36</v>
      </c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7">
        <v>9</v>
      </c>
      <c r="BZ81" s="18">
        <v>44834</v>
      </c>
      <c r="CA81" s="19" t="e">
        <f>IF(+B81&lt;44592,+#REF!+#REF!+N81,0)</f>
        <v>#REF!</v>
      </c>
      <c r="CB81" s="19">
        <f>IF(+B81&gt;44592,+IF(+B81&lt;44620,+#REF!+#REF!+N81,0),0)</f>
        <v>0</v>
      </c>
      <c r="CC81" s="19"/>
      <c r="CD81" s="19"/>
      <c r="CE81" s="19"/>
      <c r="CF81" s="19"/>
      <c r="CG81" s="19"/>
      <c r="CH81" s="19"/>
      <c r="CI81" s="19"/>
      <c r="CJ81" s="19"/>
      <c r="CK81" s="19"/>
      <c r="CL81" s="19"/>
    </row>
    <row r="82" spans="1:90" x14ac:dyDescent="0.25">
      <c r="A82" s="3">
        <f t="shared" si="21"/>
        <v>10</v>
      </c>
      <c r="B82" s="5"/>
      <c r="C82" s="6"/>
      <c r="D82" s="8"/>
      <c r="E82" s="80"/>
      <c r="F82" s="79"/>
      <c r="G82" s="21" t="s">
        <v>28</v>
      </c>
      <c r="H82" s="23"/>
      <c r="I82" s="54">
        <f t="shared" si="16"/>
        <v>0</v>
      </c>
      <c r="J82" s="7"/>
      <c r="K82" s="54">
        <f t="shared" si="17"/>
        <v>0</v>
      </c>
      <c r="L82" s="33">
        <v>25</v>
      </c>
      <c r="M82" s="4">
        <f t="shared" si="18"/>
        <v>0</v>
      </c>
      <c r="N82" s="4">
        <f t="shared" si="19"/>
        <v>0</v>
      </c>
      <c r="O82" s="4">
        <f t="shared" si="20"/>
        <v>0</v>
      </c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16"/>
      <c r="AO82" s="24" t="s">
        <v>37</v>
      </c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7">
        <v>10</v>
      </c>
      <c r="BZ82" s="18">
        <v>44865</v>
      </c>
      <c r="CA82" s="19" t="e">
        <f>IF(+B82&lt;44592,+#REF!+#REF!+N82,0)</f>
        <v>#REF!</v>
      </c>
      <c r="CB82" s="19">
        <f>IF(+B82&gt;44592,+IF(+B82&lt;44620,+#REF!+#REF!+N82,0),0)</f>
        <v>0</v>
      </c>
      <c r="CC82" s="19"/>
      <c r="CD82" s="19"/>
      <c r="CE82" s="19"/>
      <c r="CF82" s="19"/>
      <c r="CG82" s="19"/>
      <c r="CH82" s="19"/>
      <c r="CI82" s="19"/>
      <c r="CJ82" s="19"/>
      <c r="CK82" s="19"/>
      <c r="CL82" s="19"/>
    </row>
    <row r="83" spans="1:90" x14ac:dyDescent="0.25">
      <c r="A83" s="3">
        <f t="shared" si="21"/>
        <v>11</v>
      </c>
      <c r="B83" s="5"/>
      <c r="C83" s="6"/>
      <c r="D83" s="8"/>
      <c r="E83" s="80"/>
      <c r="F83" s="79"/>
      <c r="G83" s="21" t="s">
        <v>28</v>
      </c>
      <c r="H83" s="23"/>
      <c r="I83" s="54">
        <f t="shared" si="16"/>
        <v>0</v>
      </c>
      <c r="J83" s="7"/>
      <c r="K83" s="54">
        <f t="shared" si="17"/>
        <v>0</v>
      </c>
      <c r="L83" s="33">
        <v>25</v>
      </c>
      <c r="M83" s="4">
        <f t="shared" si="18"/>
        <v>0</v>
      </c>
      <c r="N83" s="4">
        <f t="shared" si="19"/>
        <v>0</v>
      </c>
      <c r="O83" s="4">
        <f t="shared" si="20"/>
        <v>0</v>
      </c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16"/>
      <c r="AO83" s="24" t="s">
        <v>38</v>
      </c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7">
        <v>11</v>
      </c>
      <c r="BZ83" s="18">
        <v>44895</v>
      </c>
      <c r="CA83" s="19" t="e">
        <f>IF(+B83&lt;44592,+#REF!+#REF!+N83,0)</f>
        <v>#REF!</v>
      </c>
      <c r="CB83" s="19">
        <f>IF(+B83&gt;44592,+IF(+B83&lt;44620,+#REF!+#REF!+N83,0),0)</f>
        <v>0</v>
      </c>
      <c r="CC83" s="19"/>
      <c r="CD83" s="19"/>
      <c r="CE83" s="19"/>
      <c r="CF83" s="19"/>
      <c r="CG83" s="19"/>
      <c r="CH83" s="19"/>
      <c r="CI83" s="19"/>
      <c r="CJ83" s="19"/>
      <c r="CK83" s="19"/>
      <c r="CL83" s="19"/>
    </row>
    <row r="84" spans="1:90" x14ac:dyDescent="0.25">
      <c r="A84" s="3">
        <f t="shared" si="21"/>
        <v>12</v>
      </c>
      <c r="B84" s="5"/>
      <c r="C84" s="6"/>
      <c r="D84" s="8"/>
      <c r="E84" s="80"/>
      <c r="F84" s="79"/>
      <c r="G84" s="21" t="s">
        <v>28</v>
      </c>
      <c r="H84" s="23"/>
      <c r="I84" s="54">
        <f t="shared" si="16"/>
        <v>0</v>
      </c>
      <c r="J84" s="7"/>
      <c r="K84" s="54">
        <f t="shared" si="17"/>
        <v>0</v>
      </c>
      <c r="L84" s="33">
        <v>25</v>
      </c>
      <c r="M84" s="4">
        <f t="shared" si="18"/>
        <v>0</v>
      </c>
      <c r="N84" s="4">
        <f t="shared" si="19"/>
        <v>0</v>
      </c>
      <c r="O84" s="4">
        <f t="shared" si="20"/>
        <v>0</v>
      </c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16"/>
      <c r="AO84" s="24" t="s">
        <v>39</v>
      </c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7">
        <v>12</v>
      </c>
      <c r="BZ84" s="18">
        <v>44926</v>
      </c>
      <c r="CA84" s="19" t="e">
        <f>IF(+B84&lt;44592,+#REF!+#REF!+N84,0)</f>
        <v>#REF!</v>
      </c>
      <c r="CB84" s="19">
        <f>IF(+B84&gt;44592,+IF(+B84&lt;44620,+#REF!+#REF!+N84,0),0)</f>
        <v>0</v>
      </c>
      <c r="CC84" s="19"/>
      <c r="CD84" s="19"/>
      <c r="CE84" s="19"/>
      <c r="CF84" s="19"/>
      <c r="CG84" s="19"/>
      <c r="CH84" s="19"/>
      <c r="CI84" s="19"/>
      <c r="CJ84" s="19"/>
      <c r="CK84" s="19"/>
      <c r="CL84" s="19"/>
    </row>
    <row r="85" spans="1:90" x14ac:dyDescent="0.25">
      <c r="A85" s="3">
        <f t="shared" si="21"/>
        <v>13</v>
      </c>
      <c r="B85" s="5"/>
      <c r="C85" s="6"/>
      <c r="D85" s="8"/>
      <c r="E85" s="80"/>
      <c r="F85" s="79"/>
      <c r="G85" s="21" t="s">
        <v>28</v>
      </c>
      <c r="H85" s="23"/>
      <c r="I85" s="54">
        <f t="shared" si="16"/>
        <v>0</v>
      </c>
      <c r="J85" s="7"/>
      <c r="K85" s="54">
        <f t="shared" si="17"/>
        <v>0</v>
      </c>
      <c r="L85" s="33">
        <v>25</v>
      </c>
      <c r="M85" s="4">
        <f t="shared" si="18"/>
        <v>0</v>
      </c>
      <c r="N85" s="4">
        <f t="shared" si="19"/>
        <v>0</v>
      </c>
      <c r="O85" s="4">
        <f t="shared" si="20"/>
        <v>0</v>
      </c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16"/>
      <c r="AO85" s="24" t="s">
        <v>40</v>
      </c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7"/>
      <c r="BZ85" s="20"/>
      <c r="CA85" s="19" t="e">
        <f>IF(+B85&lt;44592,+#REF!+#REF!+N85,0)</f>
        <v>#REF!</v>
      </c>
      <c r="CB85" s="19">
        <f>IF(+B85&gt;44592,+IF(+B85&lt;44620,+#REF!+#REF!+N85,0),0)</f>
        <v>0</v>
      </c>
      <c r="CC85" s="19"/>
      <c r="CD85" s="19"/>
      <c r="CE85" s="19"/>
      <c r="CF85" s="19"/>
      <c r="CG85" s="19"/>
      <c r="CH85" s="19"/>
      <c r="CI85" s="19"/>
      <c r="CJ85" s="19"/>
      <c r="CK85" s="19"/>
      <c r="CL85" s="19"/>
    </row>
    <row r="86" spans="1:90" x14ac:dyDescent="0.25">
      <c r="A86" s="3">
        <f t="shared" si="21"/>
        <v>14</v>
      </c>
      <c r="B86" s="5"/>
      <c r="C86" s="6"/>
      <c r="D86" s="8"/>
      <c r="E86" s="80"/>
      <c r="F86" s="79"/>
      <c r="G86" s="21" t="s">
        <v>28</v>
      </c>
      <c r="H86" s="23"/>
      <c r="I86" s="54">
        <f t="shared" si="16"/>
        <v>0</v>
      </c>
      <c r="J86" s="7"/>
      <c r="K86" s="54">
        <f t="shared" si="17"/>
        <v>0</v>
      </c>
      <c r="L86" s="33">
        <v>25</v>
      </c>
      <c r="M86" s="4">
        <f t="shared" si="18"/>
        <v>0</v>
      </c>
      <c r="N86" s="4">
        <f t="shared" si="19"/>
        <v>0</v>
      </c>
      <c r="O86" s="4">
        <f t="shared" si="20"/>
        <v>0</v>
      </c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7"/>
      <c r="BZ86" s="20"/>
      <c r="CA86" s="19" t="e">
        <f>IF(+B86&lt;44592,+#REF!+#REF!+N86,0)</f>
        <v>#REF!</v>
      </c>
      <c r="CB86" s="19">
        <f>IF(+B86&gt;44592,+IF(+B86&lt;44620,+#REF!+#REF!+N86,0),0)</f>
        <v>0</v>
      </c>
      <c r="CC86" s="19"/>
      <c r="CD86" s="19"/>
      <c r="CE86" s="19"/>
      <c r="CF86" s="19"/>
      <c r="CG86" s="19"/>
      <c r="CH86" s="19"/>
      <c r="CI86" s="19"/>
      <c r="CJ86" s="19"/>
      <c r="CK86" s="19"/>
      <c r="CL86" s="19"/>
    </row>
    <row r="87" spans="1:90" x14ac:dyDescent="0.25">
      <c r="A87" s="3">
        <f t="shared" si="21"/>
        <v>15</v>
      </c>
      <c r="B87" s="5"/>
      <c r="C87" s="6"/>
      <c r="D87" s="8"/>
      <c r="E87" s="80"/>
      <c r="F87" s="79"/>
      <c r="G87" s="21" t="s">
        <v>28</v>
      </c>
      <c r="H87" s="23"/>
      <c r="I87" s="54">
        <f t="shared" si="16"/>
        <v>0</v>
      </c>
      <c r="J87" s="7"/>
      <c r="K87" s="54">
        <f t="shared" si="17"/>
        <v>0</v>
      </c>
      <c r="L87" s="33">
        <v>25</v>
      </c>
      <c r="M87" s="4">
        <f t="shared" si="18"/>
        <v>0</v>
      </c>
      <c r="N87" s="4">
        <f t="shared" si="19"/>
        <v>0</v>
      </c>
      <c r="O87" s="4">
        <f t="shared" si="20"/>
        <v>0</v>
      </c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7"/>
      <c r="BZ87" s="20"/>
      <c r="CA87" s="19" t="e">
        <f>IF(+B87&lt;44592,+#REF!+#REF!+N87,0)</f>
        <v>#REF!</v>
      </c>
      <c r="CB87" s="19">
        <f>IF(+B87&gt;44592,+IF(+B87&lt;44620,+#REF!+#REF!+N87,0),0)</f>
        <v>0</v>
      </c>
      <c r="CC87" s="19"/>
      <c r="CD87" s="19"/>
      <c r="CE87" s="19"/>
      <c r="CF87" s="19"/>
      <c r="CG87" s="19"/>
      <c r="CH87" s="19"/>
      <c r="CI87" s="19"/>
      <c r="CJ87" s="19"/>
      <c r="CK87" s="19"/>
      <c r="CL87" s="19"/>
    </row>
    <row r="88" spans="1:90" x14ac:dyDescent="0.25">
      <c r="A88" s="3">
        <f t="shared" si="21"/>
        <v>16</v>
      </c>
      <c r="B88" s="5"/>
      <c r="C88" s="6"/>
      <c r="D88" s="8"/>
      <c r="E88" s="80"/>
      <c r="F88" s="79"/>
      <c r="G88" s="21" t="s">
        <v>28</v>
      </c>
      <c r="H88" s="23"/>
      <c r="I88" s="54">
        <f t="shared" si="16"/>
        <v>0</v>
      </c>
      <c r="J88" s="7"/>
      <c r="K88" s="54">
        <f t="shared" si="17"/>
        <v>0</v>
      </c>
      <c r="L88" s="33">
        <v>25</v>
      </c>
      <c r="M88" s="4">
        <f t="shared" si="18"/>
        <v>0</v>
      </c>
      <c r="N88" s="4">
        <f t="shared" si="19"/>
        <v>0</v>
      </c>
      <c r="O88" s="4">
        <f t="shared" si="20"/>
        <v>0</v>
      </c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  <c r="BY88" s="17"/>
      <c r="BZ88" s="20"/>
      <c r="CA88" s="19" t="e">
        <f>IF(+B88&lt;44592,+#REF!+#REF!+N88,0)</f>
        <v>#REF!</v>
      </c>
      <c r="CB88" s="19">
        <f>IF(+B88&gt;44592,+IF(+B88&lt;44620,+#REF!+#REF!+N88,0),0)</f>
        <v>0</v>
      </c>
      <c r="CC88" s="19"/>
      <c r="CD88" s="19"/>
      <c r="CE88" s="19"/>
      <c r="CF88" s="19"/>
      <c r="CG88" s="19"/>
      <c r="CH88" s="19"/>
      <c r="CI88" s="19"/>
      <c r="CJ88" s="19"/>
      <c r="CK88" s="19"/>
      <c r="CL88" s="19"/>
    </row>
    <row r="89" spans="1:90" x14ac:dyDescent="0.25">
      <c r="A89" s="3">
        <f t="shared" si="21"/>
        <v>17</v>
      </c>
      <c r="B89" s="5"/>
      <c r="C89" s="6"/>
      <c r="D89" s="8"/>
      <c r="E89" s="80"/>
      <c r="F89" s="79"/>
      <c r="G89" s="21" t="s">
        <v>28</v>
      </c>
      <c r="H89" s="23"/>
      <c r="I89" s="54">
        <f t="shared" si="16"/>
        <v>0</v>
      </c>
      <c r="J89" s="7"/>
      <c r="K89" s="54">
        <f t="shared" si="17"/>
        <v>0</v>
      </c>
      <c r="L89" s="33">
        <v>25</v>
      </c>
      <c r="M89" s="4">
        <f t="shared" si="18"/>
        <v>0</v>
      </c>
      <c r="N89" s="4">
        <f t="shared" si="19"/>
        <v>0</v>
      </c>
      <c r="O89" s="4">
        <f t="shared" si="20"/>
        <v>0</v>
      </c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7"/>
      <c r="BZ89" s="20"/>
      <c r="CA89" s="19" t="e">
        <f>IF(+B89&lt;44592,+#REF!+#REF!+N89,0)</f>
        <v>#REF!</v>
      </c>
      <c r="CB89" s="19">
        <f>IF(+B89&gt;44592,+IF(+B89&lt;44620,+#REF!+#REF!+N89,0),0)</f>
        <v>0</v>
      </c>
      <c r="CC89" s="19"/>
      <c r="CD89" s="19"/>
      <c r="CE89" s="19"/>
      <c r="CF89" s="19"/>
      <c r="CG89" s="19"/>
      <c r="CH89" s="19"/>
      <c r="CI89" s="19"/>
      <c r="CJ89" s="19"/>
      <c r="CK89" s="19"/>
      <c r="CL89" s="19"/>
    </row>
    <row r="90" spans="1:90" x14ac:dyDescent="0.25">
      <c r="A90" s="3">
        <f t="shared" si="21"/>
        <v>18</v>
      </c>
      <c r="B90" s="5"/>
      <c r="C90" s="6"/>
      <c r="D90" s="8"/>
      <c r="E90" s="80"/>
      <c r="F90" s="79"/>
      <c r="G90" s="21" t="s">
        <v>28</v>
      </c>
      <c r="H90" s="23"/>
      <c r="I90" s="54">
        <f t="shared" si="16"/>
        <v>0</v>
      </c>
      <c r="J90" s="7"/>
      <c r="K90" s="54">
        <f t="shared" si="17"/>
        <v>0</v>
      </c>
      <c r="L90" s="33">
        <v>25</v>
      </c>
      <c r="M90" s="4">
        <f t="shared" si="18"/>
        <v>0</v>
      </c>
      <c r="N90" s="4">
        <f t="shared" si="19"/>
        <v>0</v>
      </c>
      <c r="O90" s="4">
        <f t="shared" si="20"/>
        <v>0</v>
      </c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7"/>
      <c r="BZ90" s="20"/>
      <c r="CA90" s="19" t="e">
        <f>IF(+B90&lt;44592,+#REF!+#REF!+N90,0)</f>
        <v>#REF!</v>
      </c>
      <c r="CB90" s="19">
        <f>IF(+B90&gt;44592,+IF(+B90&lt;44620,+#REF!+#REF!+N90,0),0)</f>
        <v>0</v>
      </c>
      <c r="CC90" s="19"/>
      <c r="CD90" s="19"/>
      <c r="CE90" s="19"/>
      <c r="CF90" s="19"/>
      <c r="CG90" s="19"/>
      <c r="CH90" s="19"/>
      <c r="CI90" s="19"/>
      <c r="CJ90" s="19"/>
      <c r="CK90" s="19"/>
      <c r="CL90" s="19"/>
    </row>
    <row r="91" spans="1:90" x14ac:dyDescent="0.25">
      <c r="A91" s="3">
        <f t="shared" si="21"/>
        <v>19</v>
      </c>
      <c r="B91" s="5"/>
      <c r="C91" s="6"/>
      <c r="D91" s="8"/>
      <c r="E91" s="80"/>
      <c r="F91" s="79"/>
      <c r="G91" s="21" t="s">
        <v>28</v>
      </c>
      <c r="H91" s="23"/>
      <c r="I91" s="54">
        <f t="shared" si="16"/>
        <v>0</v>
      </c>
      <c r="J91" s="7"/>
      <c r="K91" s="54">
        <f t="shared" si="17"/>
        <v>0</v>
      </c>
      <c r="L91" s="33">
        <v>25</v>
      </c>
      <c r="M91" s="4">
        <f t="shared" si="18"/>
        <v>0</v>
      </c>
      <c r="N91" s="4">
        <f t="shared" si="19"/>
        <v>0</v>
      </c>
      <c r="O91" s="4">
        <f t="shared" si="20"/>
        <v>0</v>
      </c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7"/>
      <c r="BZ91" s="20"/>
      <c r="CA91" s="19" t="e">
        <f>IF(+B91&lt;44592,+#REF!+#REF!+N91,0)</f>
        <v>#REF!</v>
      </c>
      <c r="CB91" s="19">
        <f>IF(+B91&gt;44592,+IF(+B91&lt;44620,+#REF!+#REF!+N91,0),0)</f>
        <v>0</v>
      </c>
      <c r="CC91" s="19"/>
      <c r="CD91" s="19"/>
      <c r="CE91" s="19"/>
      <c r="CF91" s="19"/>
      <c r="CG91" s="19"/>
      <c r="CH91" s="19"/>
      <c r="CI91" s="19"/>
      <c r="CJ91" s="19"/>
      <c r="CK91" s="19"/>
      <c r="CL91" s="19"/>
    </row>
    <row r="92" spans="1:90" x14ac:dyDescent="0.25">
      <c r="A92" s="3">
        <f t="shared" si="21"/>
        <v>20</v>
      </c>
      <c r="B92" s="5"/>
      <c r="C92" s="6"/>
      <c r="D92" s="8"/>
      <c r="E92" s="80"/>
      <c r="F92" s="79"/>
      <c r="G92" s="21" t="s">
        <v>28</v>
      </c>
      <c r="H92" s="23"/>
      <c r="I92" s="54">
        <f t="shared" si="16"/>
        <v>0</v>
      </c>
      <c r="J92" s="7"/>
      <c r="K92" s="54">
        <f t="shared" si="17"/>
        <v>0</v>
      </c>
      <c r="L92" s="33">
        <v>25</v>
      </c>
      <c r="M92" s="4">
        <f t="shared" si="18"/>
        <v>0</v>
      </c>
      <c r="N92" s="4">
        <f t="shared" si="19"/>
        <v>0</v>
      </c>
      <c r="O92" s="4">
        <f t="shared" si="20"/>
        <v>0</v>
      </c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7"/>
      <c r="BZ92" s="20"/>
      <c r="CA92" s="19" t="e">
        <f>IF(+B92&lt;44592,+#REF!+#REF!+N92,0)</f>
        <v>#REF!</v>
      </c>
      <c r="CB92" s="19">
        <f>IF(+B92&gt;44592,+IF(+B92&lt;44620,+#REF!+#REF!+N92,0),0)</f>
        <v>0</v>
      </c>
      <c r="CC92" s="19"/>
      <c r="CD92" s="19"/>
      <c r="CE92" s="19"/>
      <c r="CF92" s="19"/>
      <c r="CG92" s="19"/>
      <c r="CH92" s="19"/>
      <c r="CI92" s="19"/>
      <c r="CJ92" s="19"/>
      <c r="CK92" s="19"/>
      <c r="CL92" s="19"/>
    </row>
    <row r="93" spans="1:90" x14ac:dyDescent="0.25">
      <c r="A93" s="3">
        <f t="shared" si="21"/>
        <v>21</v>
      </c>
      <c r="B93" s="5"/>
      <c r="C93" s="6"/>
      <c r="D93" s="8"/>
      <c r="E93" s="80"/>
      <c r="F93" s="79"/>
      <c r="G93" s="21" t="s">
        <v>28</v>
      </c>
      <c r="H93" s="23"/>
      <c r="I93" s="54">
        <f t="shared" si="16"/>
        <v>0</v>
      </c>
      <c r="J93" s="7"/>
      <c r="K93" s="54">
        <f t="shared" si="17"/>
        <v>0</v>
      </c>
      <c r="L93" s="33">
        <v>25</v>
      </c>
      <c r="M93" s="4">
        <f t="shared" si="18"/>
        <v>0</v>
      </c>
      <c r="N93" s="4">
        <f t="shared" si="19"/>
        <v>0</v>
      </c>
      <c r="O93" s="4">
        <f t="shared" si="20"/>
        <v>0</v>
      </c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7"/>
      <c r="BZ93" s="17"/>
      <c r="CA93" s="19" t="e">
        <f>IF(+B93&lt;44592,+#REF!+#REF!+N93,0)</f>
        <v>#REF!</v>
      </c>
      <c r="CB93" s="19">
        <f>IF(+B93&gt;44592,+IF(+B93&lt;44620,+#REF!+#REF!+N93,0),0)</f>
        <v>0</v>
      </c>
      <c r="CC93" s="19"/>
      <c r="CD93" s="19"/>
      <c r="CE93" s="19"/>
      <c r="CF93" s="19"/>
      <c r="CG93" s="19"/>
      <c r="CH93" s="19"/>
      <c r="CI93" s="19"/>
      <c r="CJ93" s="19"/>
      <c r="CK93" s="19"/>
      <c r="CL93" s="19"/>
    </row>
    <row r="94" spans="1:90" x14ac:dyDescent="0.25">
      <c r="A94" s="3">
        <f t="shared" si="21"/>
        <v>22</v>
      </c>
      <c r="B94" s="5"/>
      <c r="C94" s="6"/>
      <c r="D94" s="8"/>
      <c r="E94" s="80"/>
      <c r="F94" s="79"/>
      <c r="G94" s="21" t="s">
        <v>28</v>
      </c>
      <c r="H94" s="23"/>
      <c r="I94" s="54">
        <f t="shared" si="16"/>
        <v>0</v>
      </c>
      <c r="J94" s="7"/>
      <c r="K94" s="54">
        <f t="shared" si="17"/>
        <v>0</v>
      </c>
      <c r="L94" s="33">
        <v>25</v>
      </c>
      <c r="M94" s="4">
        <f t="shared" si="18"/>
        <v>0</v>
      </c>
      <c r="N94" s="4">
        <f t="shared" si="19"/>
        <v>0</v>
      </c>
      <c r="O94" s="4">
        <f t="shared" si="20"/>
        <v>0</v>
      </c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  <c r="BY94" s="17"/>
      <c r="BZ94" s="17"/>
      <c r="CA94" s="19" t="e">
        <f>IF(+B94&lt;44592,+#REF!+#REF!+N94,0)</f>
        <v>#REF!</v>
      </c>
      <c r="CB94" s="19">
        <f>IF(+B94&gt;44592,+IF(+B94&lt;44620,+#REF!+#REF!+N94,0),0)</f>
        <v>0</v>
      </c>
      <c r="CC94" s="19"/>
      <c r="CD94" s="19"/>
      <c r="CE94" s="19"/>
      <c r="CF94" s="19"/>
      <c r="CG94" s="19"/>
      <c r="CH94" s="19"/>
      <c r="CI94" s="19"/>
      <c r="CJ94" s="19"/>
      <c r="CK94" s="19"/>
      <c r="CL94" s="19"/>
    </row>
    <row r="95" spans="1:90" x14ac:dyDescent="0.25">
      <c r="A95" s="3">
        <f t="shared" si="21"/>
        <v>23</v>
      </c>
      <c r="B95" s="5"/>
      <c r="C95" s="6"/>
      <c r="D95" s="8"/>
      <c r="E95" s="80"/>
      <c r="F95" s="79"/>
      <c r="G95" s="21" t="s">
        <v>28</v>
      </c>
      <c r="H95" s="23"/>
      <c r="I95" s="54">
        <f t="shared" si="16"/>
        <v>0</v>
      </c>
      <c r="J95" s="7"/>
      <c r="K95" s="54">
        <f t="shared" si="17"/>
        <v>0</v>
      </c>
      <c r="L95" s="33">
        <v>25</v>
      </c>
      <c r="M95" s="4">
        <f t="shared" si="18"/>
        <v>0</v>
      </c>
      <c r="N95" s="4">
        <f t="shared" si="19"/>
        <v>0</v>
      </c>
      <c r="O95" s="4">
        <f t="shared" si="20"/>
        <v>0</v>
      </c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  <c r="BY95" s="17"/>
      <c r="BZ95" s="17"/>
      <c r="CA95" s="19" t="e">
        <f>IF(+B95&lt;44592,+#REF!+#REF!+N95,0)</f>
        <v>#REF!</v>
      </c>
      <c r="CB95" s="19">
        <f>IF(+B95&gt;44592,+IF(+B95&lt;44620,+#REF!+#REF!+N95,0),0)</f>
        <v>0</v>
      </c>
      <c r="CC95" s="19"/>
      <c r="CD95" s="19"/>
      <c r="CE95" s="19"/>
      <c r="CF95" s="19"/>
      <c r="CG95" s="19"/>
      <c r="CH95" s="19"/>
      <c r="CI95" s="19"/>
      <c r="CJ95" s="19"/>
      <c r="CK95" s="19"/>
      <c r="CL95" s="19"/>
    </row>
    <row r="96" spans="1:90" x14ac:dyDescent="0.25">
      <c r="A96" s="3">
        <f t="shared" si="21"/>
        <v>24</v>
      </c>
      <c r="B96" s="5"/>
      <c r="C96" s="6"/>
      <c r="D96" s="8"/>
      <c r="E96" s="80"/>
      <c r="F96" s="79"/>
      <c r="G96" s="21" t="s">
        <v>28</v>
      </c>
      <c r="H96" s="23"/>
      <c r="I96" s="54">
        <f t="shared" si="16"/>
        <v>0</v>
      </c>
      <c r="J96" s="7"/>
      <c r="K96" s="54">
        <f t="shared" si="17"/>
        <v>0</v>
      </c>
      <c r="L96" s="33">
        <v>25</v>
      </c>
      <c r="M96" s="4">
        <f t="shared" si="18"/>
        <v>0</v>
      </c>
      <c r="N96" s="4">
        <f t="shared" si="19"/>
        <v>0</v>
      </c>
      <c r="O96" s="4">
        <f t="shared" si="20"/>
        <v>0</v>
      </c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  <c r="BY96" s="17"/>
      <c r="BZ96" s="17"/>
      <c r="CA96" s="19" t="e">
        <f>IF(+B96&lt;44592,+#REF!+#REF!+N96,0)</f>
        <v>#REF!</v>
      </c>
      <c r="CB96" s="19">
        <f>IF(+B96&gt;44592,+IF(+B96&lt;44620,+#REF!+#REF!+N96,0),0)</f>
        <v>0</v>
      </c>
      <c r="CC96" s="19"/>
      <c r="CD96" s="19"/>
      <c r="CE96" s="19"/>
      <c r="CF96" s="19"/>
      <c r="CG96" s="19"/>
      <c r="CH96" s="19"/>
      <c r="CI96" s="19"/>
      <c r="CJ96" s="19"/>
      <c r="CK96" s="19"/>
      <c r="CL96" s="19"/>
    </row>
    <row r="97" spans="1:92" x14ac:dyDescent="0.25">
      <c r="A97" s="3">
        <f t="shared" si="21"/>
        <v>25</v>
      </c>
      <c r="B97" s="5"/>
      <c r="C97" s="6"/>
      <c r="D97" s="8"/>
      <c r="E97" s="80"/>
      <c r="F97" s="79"/>
      <c r="G97" s="21" t="s">
        <v>28</v>
      </c>
      <c r="H97" s="23"/>
      <c r="I97" s="54">
        <f t="shared" si="16"/>
        <v>0</v>
      </c>
      <c r="J97" s="7"/>
      <c r="K97" s="54">
        <f t="shared" si="17"/>
        <v>0</v>
      </c>
      <c r="L97" s="33">
        <v>25</v>
      </c>
      <c r="M97" s="4">
        <f t="shared" si="18"/>
        <v>0</v>
      </c>
      <c r="N97" s="4">
        <f t="shared" si="19"/>
        <v>0</v>
      </c>
      <c r="O97" s="4">
        <f t="shared" si="20"/>
        <v>0</v>
      </c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  <c r="BY97" s="17"/>
      <c r="BZ97" s="17"/>
      <c r="CA97" s="17"/>
      <c r="CB97" s="17"/>
      <c r="CC97" s="17"/>
      <c r="CD97" s="17"/>
      <c r="CE97" s="17"/>
    </row>
    <row r="98" spans="1:92" ht="4.5" customHeight="1" x14ac:dyDescent="0.25">
      <c r="A98" s="89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1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  <c r="BY98" s="17"/>
      <c r="BZ98" s="17"/>
      <c r="CA98" s="17"/>
      <c r="CB98" s="17"/>
      <c r="CC98" s="17"/>
      <c r="CD98" s="17"/>
      <c r="CE98" s="17"/>
    </row>
    <row r="99" spans="1:92" s="88" customFormat="1" x14ac:dyDescent="0.25">
      <c r="A99" s="3" t="s">
        <v>102</v>
      </c>
      <c r="B99" s="3" t="s">
        <v>102</v>
      </c>
      <c r="C99" s="3" t="s">
        <v>102</v>
      </c>
      <c r="D99" s="3" t="s">
        <v>102</v>
      </c>
      <c r="E99" s="3" t="s">
        <v>102</v>
      </c>
      <c r="F99" s="3" t="s">
        <v>102</v>
      </c>
      <c r="G99" s="3" t="s">
        <v>102</v>
      </c>
      <c r="H99" s="3" t="s">
        <v>102</v>
      </c>
      <c r="I99" s="4">
        <f>SUM(I73:I97)</f>
        <v>0</v>
      </c>
      <c r="J99" s="4">
        <f t="shared" ref="J99:K99" si="22">SUM(J73:J97)</f>
        <v>0</v>
      </c>
      <c r="K99" s="4">
        <f t="shared" si="22"/>
        <v>0</v>
      </c>
      <c r="L99" s="3" t="s">
        <v>102</v>
      </c>
      <c r="M99" s="4">
        <f t="shared" ref="M99:O99" si="23">SUM(M73:M97)</f>
        <v>0</v>
      </c>
      <c r="N99" s="4">
        <f t="shared" si="23"/>
        <v>0</v>
      </c>
      <c r="O99" s="4">
        <f t="shared" si="23"/>
        <v>0</v>
      </c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84"/>
      <c r="AM99" s="84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85"/>
      <c r="BP99" s="85"/>
      <c r="BQ99" s="85"/>
      <c r="BR99" s="85"/>
      <c r="BS99" s="85"/>
      <c r="BT99" s="85"/>
      <c r="BU99" s="85"/>
      <c r="BV99" s="85"/>
      <c r="BW99" s="85"/>
      <c r="BX99" s="85"/>
      <c r="BY99" s="86"/>
      <c r="BZ99" s="86"/>
      <c r="CA99" s="86"/>
      <c r="CB99" s="86"/>
      <c r="CC99" s="86"/>
      <c r="CD99" s="86"/>
      <c r="CE99" s="86"/>
      <c r="CF99" s="87"/>
      <c r="CG99" s="87"/>
      <c r="CH99" s="87"/>
      <c r="CI99" s="87"/>
      <c r="CJ99" s="87"/>
      <c r="CK99" s="87"/>
      <c r="CL99" s="87"/>
      <c r="CM99" s="87"/>
      <c r="CN99" s="87"/>
    </row>
    <row r="100" spans="1:92" x14ac:dyDescent="0.25">
      <c r="A100" s="1" t="s">
        <v>7</v>
      </c>
      <c r="C100" s="28" t="str">
        <f>+C67</f>
        <v>TVRTKA XY D.O.O.</v>
      </c>
      <c r="D100" s="92"/>
      <c r="E100" s="92"/>
      <c r="F100" s="92"/>
      <c r="G100" s="92"/>
      <c r="H100" s="93"/>
      <c r="I100" s="93"/>
      <c r="J100" s="93"/>
      <c r="K100" s="27"/>
      <c r="L100" s="32"/>
    </row>
    <row r="101" spans="1:92" x14ac:dyDescent="0.25">
      <c r="A101" s="1" t="s">
        <v>9</v>
      </c>
      <c r="C101" s="30" t="str">
        <f>+C68</f>
        <v>91184883380</v>
      </c>
      <c r="D101" s="94"/>
      <c r="E101" s="95"/>
      <c r="F101" s="95"/>
      <c r="G101" s="28" t="str">
        <f>+G68</f>
        <v>KARLOVAC, VINIČKI PUT 20</v>
      </c>
      <c r="H101" s="92"/>
      <c r="I101" s="92"/>
      <c r="J101" s="92"/>
      <c r="K101" s="27"/>
      <c r="L101" s="32"/>
    </row>
    <row r="103" spans="1:92" ht="18.75" x14ac:dyDescent="0.25">
      <c r="A103" s="47" t="s">
        <v>131</v>
      </c>
      <c r="B103" s="47"/>
      <c r="C103" s="47"/>
      <c r="D103" s="47"/>
      <c r="E103" s="47"/>
      <c r="F103" s="47"/>
      <c r="G103" s="47"/>
      <c r="H103" s="47"/>
      <c r="I103" s="47"/>
      <c r="J103" s="47"/>
      <c r="K103" s="48" t="s">
        <v>100</v>
      </c>
      <c r="L103" s="51">
        <v>44652</v>
      </c>
      <c r="M103" s="49" t="s">
        <v>101</v>
      </c>
      <c r="N103" s="51">
        <v>44681</v>
      </c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</row>
    <row r="104" spans="1:92" ht="18" x14ac:dyDescent="0.25">
      <c r="A104" s="25" t="s">
        <v>0</v>
      </c>
      <c r="B104" s="25" t="s">
        <v>6</v>
      </c>
      <c r="C104" s="25" t="s">
        <v>1</v>
      </c>
      <c r="D104" s="26" t="s">
        <v>24</v>
      </c>
      <c r="E104" s="26" t="s">
        <v>106</v>
      </c>
      <c r="F104" s="26" t="s">
        <v>107</v>
      </c>
      <c r="G104" s="81" t="s">
        <v>25</v>
      </c>
      <c r="H104" s="26" t="s">
        <v>31</v>
      </c>
      <c r="I104" s="26" t="s">
        <v>41</v>
      </c>
      <c r="J104" s="26" t="s">
        <v>2</v>
      </c>
      <c r="K104" s="26" t="s">
        <v>42</v>
      </c>
      <c r="L104" s="82" t="s">
        <v>43</v>
      </c>
      <c r="M104" s="26" t="s">
        <v>3</v>
      </c>
      <c r="N104" s="26" t="s">
        <v>4</v>
      </c>
      <c r="O104" s="26" t="s">
        <v>5</v>
      </c>
      <c r="P104" s="52"/>
      <c r="Q104" s="83" t="s">
        <v>111</v>
      </c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2"/>
      <c r="AN104" s="12"/>
      <c r="AO104" s="12" t="s">
        <v>25</v>
      </c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3"/>
      <c r="BZ104" s="13"/>
      <c r="CA104" s="14" t="s">
        <v>12</v>
      </c>
      <c r="CB104" s="15" t="s">
        <v>13</v>
      </c>
      <c r="CC104" s="15" t="s">
        <v>14</v>
      </c>
      <c r="CD104" s="15" t="s">
        <v>15</v>
      </c>
      <c r="CE104" s="15" t="s">
        <v>16</v>
      </c>
      <c r="CF104" s="15" t="s">
        <v>17</v>
      </c>
      <c r="CG104" s="15" t="s">
        <v>18</v>
      </c>
      <c r="CH104" s="15" t="s">
        <v>19</v>
      </c>
      <c r="CI104" s="15" t="s">
        <v>20</v>
      </c>
      <c r="CJ104" s="15" t="s">
        <v>21</v>
      </c>
      <c r="CK104" s="15" t="s">
        <v>22</v>
      </c>
      <c r="CL104" s="15" t="s">
        <v>23</v>
      </c>
    </row>
    <row r="106" spans="1:92" x14ac:dyDescent="0.25">
      <c r="A106" s="3">
        <v>1</v>
      </c>
      <c r="B106" s="5"/>
      <c r="C106" s="6"/>
      <c r="D106" s="8"/>
      <c r="E106" s="80"/>
      <c r="F106" s="79"/>
      <c r="G106" s="21" t="s">
        <v>28</v>
      </c>
      <c r="H106" s="23"/>
      <c r="I106" s="54">
        <f>+H106*D106</f>
        <v>0</v>
      </c>
      <c r="J106" s="7"/>
      <c r="K106" s="54">
        <f>+I106-J106</f>
        <v>0</v>
      </c>
      <c r="L106" s="33">
        <v>25</v>
      </c>
      <c r="M106" s="4">
        <f>IF(+L106=5,+K106*L106/100,0)</f>
        <v>0</v>
      </c>
      <c r="N106" s="4">
        <f>+IF(+L106=13,+K106*L106/100,0)</f>
        <v>0</v>
      </c>
      <c r="O106" s="4">
        <f>+IF(+L106=25,+K106*L106/100,0)</f>
        <v>0</v>
      </c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  <c r="AE106" s="53"/>
      <c r="AF106" s="53"/>
      <c r="AG106" s="53"/>
      <c r="AH106" s="53"/>
      <c r="AI106" s="53"/>
      <c r="AJ106" s="53"/>
      <c r="AK106" s="53"/>
      <c r="AL106" s="53"/>
      <c r="AM106" s="53"/>
      <c r="AN106" s="16"/>
      <c r="AO106" s="24" t="s">
        <v>28</v>
      </c>
      <c r="AP106" s="16"/>
      <c r="AQ106" s="31">
        <v>5</v>
      </c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  <c r="BY106" s="17">
        <v>1</v>
      </c>
      <c r="BZ106" s="18">
        <v>44592</v>
      </c>
      <c r="CA106" s="19" t="e">
        <f>IF(+B106&lt;44592,+#REF!+#REF!+N106,0)</f>
        <v>#REF!</v>
      </c>
      <c r="CB106" s="19" t="b">
        <f>IF(+B106&gt;44592,+IF(+B106&lt;44620,+#REF!+#REF!+N106,0))</f>
        <v>0</v>
      </c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</row>
    <row r="107" spans="1:92" x14ac:dyDescent="0.25">
      <c r="A107" s="3">
        <f>+A106+1</f>
        <v>2</v>
      </c>
      <c r="B107" s="5"/>
      <c r="C107" s="6"/>
      <c r="D107" s="8"/>
      <c r="E107" s="80"/>
      <c r="F107" s="79"/>
      <c r="G107" s="21" t="s">
        <v>28</v>
      </c>
      <c r="H107" s="23"/>
      <c r="I107" s="54">
        <f t="shared" ref="I107:I130" si="24">+H107*D107</f>
        <v>0</v>
      </c>
      <c r="J107" s="7"/>
      <c r="K107" s="54">
        <f t="shared" ref="K107:K130" si="25">+I107-J107</f>
        <v>0</v>
      </c>
      <c r="L107" s="33">
        <v>25</v>
      </c>
      <c r="M107" s="4">
        <f t="shared" ref="M107:M130" si="26">IF(+L107=5,+K107*L107/100,0)</f>
        <v>0</v>
      </c>
      <c r="N107" s="4">
        <f t="shared" ref="N107:N130" si="27">+IF(+L107=13,+K107*L107/100,0)</f>
        <v>0</v>
      </c>
      <c r="O107" s="4">
        <f t="shared" ref="O107:O130" si="28">+IF(+L107=25,+K107*L107/100,0)</f>
        <v>0</v>
      </c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  <c r="AL107" s="53"/>
      <c r="AM107" s="53"/>
      <c r="AN107" s="16"/>
      <c r="AO107" s="24" t="s">
        <v>29</v>
      </c>
      <c r="AP107" s="16"/>
      <c r="AQ107" s="31">
        <v>13</v>
      </c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  <c r="BY107" s="17">
        <v>2</v>
      </c>
      <c r="BZ107" s="18">
        <v>44620</v>
      </c>
      <c r="CA107" s="19" t="e">
        <f>IF(+B107&lt;44592,+#REF!+#REF!+N107,0)</f>
        <v>#REF!</v>
      </c>
      <c r="CB107" s="19">
        <f>IF(+B107&gt;44592,+IF(+B107&lt;44620,+#REF!+#REF!+N107,0),0)</f>
        <v>0</v>
      </c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</row>
    <row r="108" spans="1:92" x14ac:dyDescent="0.25">
      <c r="A108" s="3">
        <f t="shared" ref="A108:A130" si="29">+A107+1</f>
        <v>3</v>
      </c>
      <c r="B108" s="5"/>
      <c r="C108" s="6"/>
      <c r="D108" s="8"/>
      <c r="E108" s="80"/>
      <c r="F108" s="79"/>
      <c r="G108" s="21" t="s">
        <v>28</v>
      </c>
      <c r="H108" s="23"/>
      <c r="I108" s="54">
        <f t="shared" si="24"/>
        <v>0</v>
      </c>
      <c r="J108" s="7"/>
      <c r="K108" s="54">
        <f t="shared" si="25"/>
        <v>0</v>
      </c>
      <c r="L108" s="33">
        <v>25</v>
      </c>
      <c r="M108" s="4">
        <f t="shared" si="26"/>
        <v>0</v>
      </c>
      <c r="N108" s="4">
        <f t="shared" si="27"/>
        <v>0</v>
      </c>
      <c r="O108" s="4">
        <f t="shared" si="28"/>
        <v>0</v>
      </c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  <c r="AK108" s="53"/>
      <c r="AL108" s="53"/>
      <c r="AM108" s="53"/>
      <c r="AN108" s="16"/>
      <c r="AO108" s="24" t="s">
        <v>27</v>
      </c>
      <c r="AP108" s="16"/>
      <c r="AQ108" s="31">
        <v>25</v>
      </c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  <c r="BY108" s="17">
        <v>3</v>
      </c>
      <c r="BZ108" s="18">
        <v>44651</v>
      </c>
      <c r="CA108" s="19" t="e">
        <f>IF(+B108&lt;44592,+#REF!+#REF!+N108,0)</f>
        <v>#REF!</v>
      </c>
      <c r="CB108" s="19">
        <f>IF(+B108&gt;44592,+IF(+B108&lt;44620,+#REF!+#REF!+N108,0),0)</f>
        <v>0</v>
      </c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</row>
    <row r="109" spans="1:92" x14ac:dyDescent="0.25">
      <c r="A109" s="3">
        <f t="shared" si="29"/>
        <v>4</v>
      </c>
      <c r="B109" s="5"/>
      <c r="C109" s="6"/>
      <c r="D109" s="8"/>
      <c r="E109" s="80"/>
      <c r="F109" s="79"/>
      <c r="G109" s="21" t="s">
        <v>28</v>
      </c>
      <c r="H109" s="23"/>
      <c r="I109" s="54">
        <f t="shared" si="24"/>
        <v>0</v>
      </c>
      <c r="J109" s="7"/>
      <c r="K109" s="54">
        <f t="shared" si="25"/>
        <v>0</v>
      </c>
      <c r="L109" s="33">
        <v>25</v>
      </c>
      <c r="M109" s="4">
        <f t="shared" si="26"/>
        <v>0</v>
      </c>
      <c r="N109" s="4">
        <f t="shared" si="27"/>
        <v>0</v>
      </c>
      <c r="O109" s="4">
        <f t="shared" si="28"/>
        <v>0</v>
      </c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/>
      <c r="AJ109" s="53"/>
      <c r="AK109" s="53"/>
      <c r="AL109" s="53"/>
      <c r="AM109" s="53"/>
      <c r="AN109" s="16"/>
      <c r="AO109" s="24" t="s">
        <v>30</v>
      </c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  <c r="BY109" s="17">
        <v>4</v>
      </c>
      <c r="BZ109" s="18">
        <v>44681</v>
      </c>
      <c r="CA109" s="19" t="e">
        <f>IF(+B109&lt;44592,+#REF!+#REF!+N109,0)</f>
        <v>#REF!</v>
      </c>
      <c r="CB109" s="19">
        <f>IF(+B109&gt;44592,+IF(+B109&lt;44620,+#REF!+#REF!+N109,0),0)</f>
        <v>0</v>
      </c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</row>
    <row r="110" spans="1:92" x14ac:dyDescent="0.25">
      <c r="A110" s="3">
        <f t="shared" si="29"/>
        <v>5</v>
      </c>
      <c r="B110" s="5"/>
      <c r="C110" s="6"/>
      <c r="D110" s="8"/>
      <c r="E110" s="80"/>
      <c r="F110" s="79"/>
      <c r="G110" s="21" t="s">
        <v>28</v>
      </c>
      <c r="H110" s="23"/>
      <c r="I110" s="54">
        <f t="shared" si="24"/>
        <v>0</v>
      </c>
      <c r="J110" s="7"/>
      <c r="K110" s="54">
        <f t="shared" si="25"/>
        <v>0</v>
      </c>
      <c r="L110" s="33">
        <v>25</v>
      </c>
      <c r="M110" s="4">
        <f t="shared" si="26"/>
        <v>0</v>
      </c>
      <c r="N110" s="4">
        <f t="shared" si="27"/>
        <v>0</v>
      </c>
      <c r="O110" s="4">
        <f t="shared" si="28"/>
        <v>0</v>
      </c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  <c r="AE110" s="53"/>
      <c r="AF110" s="53"/>
      <c r="AG110" s="53"/>
      <c r="AH110" s="53"/>
      <c r="AI110" s="53"/>
      <c r="AJ110" s="53"/>
      <c r="AK110" s="53"/>
      <c r="AL110" s="53"/>
      <c r="AM110" s="53"/>
      <c r="AN110" s="16"/>
      <c r="AO110" s="24" t="s">
        <v>32</v>
      </c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  <c r="BY110" s="17">
        <v>5</v>
      </c>
      <c r="BZ110" s="18">
        <v>44712</v>
      </c>
      <c r="CA110" s="19" t="e">
        <f>IF(+B110&lt;44592,+#REF!+#REF!+N110,0)</f>
        <v>#REF!</v>
      </c>
      <c r="CB110" s="19">
        <f>IF(+B110&gt;44592,+IF(+B110&lt;44620,+#REF!+#REF!+N110,0),0)</f>
        <v>0</v>
      </c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</row>
    <row r="111" spans="1:92" x14ac:dyDescent="0.25">
      <c r="A111" s="3">
        <f t="shared" si="29"/>
        <v>6</v>
      </c>
      <c r="B111" s="5"/>
      <c r="C111" s="6"/>
      <c r="D111" s="8"/>
      <c r="E111" s="80"/>
      <c r="F111" s="79"/>
      <c r="G111" s="21" t="s">
        <v>28</v>
      </c>
      <c r="H111" s="23"/>
      <c r="I111" s="54">
        <f t="shared" si="24"/>
        <v>0</v>
      </c>
      <c r="J111" s="7"/>
      <c r="K111" s="54">
        <f t="shared" si="25"/>
        <v>0</v>
      </c>
      <c r="L111" s="33">
        <v>25</v>
      </c>
      <c r="M111" s="4">
        <f t="shared" si="26"/>
        <v>0</v>
      </c>
      <c r="N111" s="4">
        <f t="shared" si="27"/>
        <v>0</v>
      </c>
      <c r="O111" s="4">
        <f t="shared" si="28"/>
        <v>0</v>
      </c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  <c r="AE111" s="53"/>
      <c r="AF111" s="53"/>
      <c r="AG111" s="53"/>
      <c r="AH111" s="53"/>
      <c r="AI111" s="53"/>
      <c r="AJ111" s="53"/>
      <c r="AK111" s="53"/>
      <c r="AL111" s="53"/>
      <c r="AM111" s="53"/>
      <c r="AN111" s="16"/>
      <c r="AO111" s="24" t="s">
        <v>33</v>
      </c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  <c r="BY111" s="17">
        <v>6</v>
      </c>
      <c r="BZ111" s="18">
        <v>44742</v>
      </c>
      <c r="CA111" s="19" t="e">
        <f>IF(+B111&lt;44592,+#REF!+#REF!+N111,0)</f>
        <v>#REF!</v>
      </c>
      <c r="CB111" s="19">
        <f>IF(+B111&gt;44592,+IF(+B111&lt;44620,+#REF!+#REF!+N111,0),0)</f>
        <v>0</v>
      </c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</row>
    <row r="112" spans="1:92" x14ac:dyDescent="0.25">
      <c r="A112" s="3">
        <f t="shared" si="29"/>
        <v>7</v>
      </c>
      <c r="B112" s="5"/>
      <c r="C112" s="6"/>
      <c r="D112" s="8"/>
      <c r="E112" s="80"/>
      <c r="F112" s="79"/>
      <c r="G112" s="21" t="s">
        <v>28</v>
      </c>
      <c r="H112" s="23"/>
      <c r="I112" s="54">
        <f t="shared" si="24"/>
        <v>0</v>
      </c>
      <c r="J112" s="7"/>
      <c r="K112" s="54">
        <f t="shared" si="25"/>
        <v>0</v>
      </c>
      <c r="L112" s="33">
        <v>25</v>
      </c>
      <c r="M112" s="4">
        <f t="shared" si="26"/>
        <v>0</v>
      </c>
      <c r="N112" s="4">
        <f t="shared" si="27"/>
        <v>0</v>
      </c>
      <c r="O112" s="4">
        <f t="shared" si="28"/>
        <v>0</v>
      </c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  <c r="AG112" s="53"/>
      <c r="AH112" s="53"/>
      <c r="AI112" s="53"/>
      <c r="AJ112" s="53"/>
      <c r="AK112" s="53"/>
      <c r="AL112" s="53"/>
      <c r="AM112" s="53"/>
      <c r="AN112" s="16"/>
      <c r="AO112" s="24" t="s">
        <v>34</v>
      </c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  <c r="BY112" s="17">
        <v>7</v>
      </c>
      <c r="BZ112" s="18">
        <v>44773</v>
      </c>
      <c r="CA112" s="19" t="e">
        <f>IF(+B112&lt;44592,+#REF!+#REF!+N112,0)</f>
        <v>#REF!</v>
      </c>
      <c r="CB112" s="19">
        <f>IF(+B112&gt;44592,+IF(+B112&lt;44620,+#REF!+#REF!+N112,0),0)</f>
        <v>0</v>
      </c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</row>
    <row r="113" spans="1:90" x14ac:dyDescent="0.25">
      <c r="A113" s="3">
        <f t="shared" si="29"/>
        <v>8</v>
      </c>
      <c r="B113" s="5"/>
      <c r="C113" s="6"/>
      <c r="D113" s="8"/>
      <c r="E113" s="80"/>
      <c r="F113" s="79"/>
      <c r="G113" s="21" t="s">
        <v>28</v>
      </c>
      <c r="H113" s="23"/>
      <c r="I113" s="54">
        <f t="shared" si="24"/>
        <v>0</v>
      </c>
      <c r="J113" s="7"/>
      <c r="K113" s="54">
        <f t="shared" si="25"/>
        <v>0</v>
      </c>
      <c r="L113" s="33">
        <v>25</v>
      </c>
      <c r="M113" s="4">
        <f t="shared" si="26"/>
        <v>0</v>
      </c>
      <c r="N113" s="4">
        <f t="shared" si="27"/>
        <v>0</v>
      </c>
      <c r="O113" s="4">
        <f t="shared" si="28"/>
        <v>0</v>
      </c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  <c r="AG113" s="53"/>
      <c r="AH113" s="53"/>
      <c r="AI113" s="53"/>
      <c r="AJ113" s="53"/>
      <c r="AK113" s="53"/>
      <c r="AL113" s="53"/>
      <c r="AM113" s="53"/>
      <c r="AN113" s="16"/>
      <c r="AO113" s="24" t="s">
        <v>35</v>
      </c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  <c r="BY113" s="17">
        <v>8</v>
      </c>
      <c r="BZ113" s="18">
        <v>44804</v>
      </c>
      <c r="CA113" s="19" t="e">
        <f>IF(+B113&lt;44592,+#REF!+#REF!+N113,0)</f>
        <v>#REF!</v>
      </c>
      <c r="CB113" s="19">
        <f>IF(+B113&gt;44592,+IF(+B113&lt;44620,+#REF!+#REF!+N113,0),0)</f>
        <v>0</v>
      </c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</row>
    <row r="114" spans="1:90" x14ac:dyDescent="0.25">
      <c r="A114" s="3">
        <f t="shared" si="29"/>
        <v>9</v>
      </c>
      <c r="B114" s="5"/>
      <c r="C114" s="6"/>
      <c r="D114" s="8"/>
      <c r="E114" s="80"/>
      <c r="F114" s="79"/>
      <c r="G114" s="21" t="s">
        <v>28</v>
      </c>
      <c r="H114" s="23"/>
      <c r="I114" s="54">
        <f t="shared" si="24"/>
        <v>0</v>
      </c>
      <c r="J114" s="7"/>
      <c r="K114" s="54">
        <f t="shared" si="25"/>
        <v>0</v>
      </c>
      <c r="L114" s="33">
        <v>25</v>
      </c>
      <c r="M114" s="4">
        <f t="shared" si="26"/>
        <v>0</v>
      </c>
      <c r="N114" s="4">
        <f t="shared" si="27"/>
        <v>0</v>
      </c>
      <c r="O114" s="4">
        <f t="shared" si="28"/>
        <v>0</v>
      </c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  <c r="AI114" s="53"/>
      <c r="AJ114" s="53"/>
      <c r="AK114" s="53"/>
      <c r="AL114" s="53"/>
      <c r="AM114" s="53"/>
      <c r="AN114" s="16"/>
      <c r="AO114" s="24" t="s">
        <v>36</v>
      </c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  <c r="BY114" s="17">
        <v>9</v>
      </c>
      <c r="BZ114" s="18">
        <v>44834</v>
      </c>
      <c r="CA114" s="19" t="e">
        <f>IF(+B114&lt;44592,+#REF!+#REF!+N114,0)</f>
        <v>#REF!</v>
      </c>
      <c r="CB114" s="19">
        <f>IF(+B114&gt;44592,+IF(+B114&lt;44620,+#REF!+#REF!+N114,0),0)</f>
        <v>0</v>
      </c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</row>
    <row r="115" spans="1:90" x14ac:dyDescent="0.25">
      <c r="A115" s="3">
        <f t="shared" si="29"/>
        <v>10</v>
      </c>
      <c r="B115" s="5"/>
      <c r="C115" s="6"/>
      <c r="D115" s="8"/>
      <c r="E115" s="80"/>
      <c r="F115" s="79"/>
      <c r="G115" s="21" t="s">
        <v>28</v>
      </c>
      <c r="H115" s="23"/>
      <c r="I115" s="54">
        <f t="shared" si="24"/>
        <v>0</v>
      </c>
      <c r="J115" s="7"/>
      <c r="K115" s="54">
        <f t="shared" si="25"/>
        <v>0</v>
      </c>
      <c r="L115" s="33">
        <v>25</v>
      </c>
      <c r="M115" s="4">
        <f t="shared" si="26"/>
        <v>0</v>
      </c>
      <c r="N115" s="4">
        <f t="shared" si="27"/>
        <v>0</v>
      </c>
      <c r="O115" s="4">
        <f t="shared" si="28"/>
        <v>0</v>
      </c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53"/>
      <c r="AG115" s="53"/>
      <c r="AH115" s="53"/>
      <c r="AI115" s="53"/>
      <c r="AJ115" s="53"/>
      <c r="AK115" s="53"/>
      <c r="AL115" s="53"/>
      <c r="AM115" s="53"/>
      <c r="AN115" s="16"/>
      <c r="AO115" s="24" t="s">
        <v>37</v>
      </c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  <c r="BY115" s="17">
        <v>10</v>
      </c>
      <c r="BZ115" s="18">
        <v>44865</v>
      </c>
      <c r="CA115" s="19" t="e">
        <f>IF(+B115&lt;44592,+#REF!+#REF!+N115,0)</f>
        <v>#REF!</v>
      </c>
      <c r="CB115" s="19">
        <f>IF(+B115&gt;44592,+IF(+B115&lt;44620,+#REF!+#REF!+N115,0),0)</f>
        <v>0</v>
      </c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</row>
    <row r="116" spans="1:90" x14ac:dyDescent="0.25">
      <c r="A116" s="3">
        <f t="shared" si="29"/>
        <v>11</v>
      </c>
      <c r="B116" s="5"/>
      <c r="C116" s="6"/>
      <c r="D116" s="8"/>
      <c r="E116" s="80"/>
      <c r="F116" s="79"/>
      <c r="G116" s="21" t="s">
        <v>28</v>
      </c>
      <c r="H116" s="23"/>
      <c r="I116" s="54">
        <f t="shared" si="24"/>
        <v>0</v>
      </c>
      <c r="J116" s="7"/>
      <c r="K116" s="54">
        <f t="shared" si="25"/>
        <v>0</v>
      </c>
      <c r="L116" s="33">
        <v>25</v>
      </c>
      <c r="M116" s="4">
        <f t="shared" si="26"/>
        <v>0</v>
      </c>
      <c r="N116" s="4">
        <f t="shared" si="27"/>
        <v>0</v>
      </c>
      <c r="O116" s="4">
        <f t="shared" si="28"/>
        <v>0</v>
      </c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  <c r="AE116" s="53"/>
      <c r="AF116" s="53"/>
      <c r="AG116" s="53"/>
      <c r="AH116" s="53"/>
      <c r="AI116" s="53"/>
      <c r="AJ116" s="53"/>
      <c r="AK116" s="53"/>
      <c r="AL116" s="53"/>
      <c r="AM116" s="53"/>
      <c r="AN116" s="16"/>
      <c r="AO116" s="24" t="s">
        <v>38</v>
      </c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  <c r="BY116" s="17">
        <v>11</v>
      </c>
      <c r="BZ116" s="18">
        <v>44895</v>
      </c>
      <c r="CA116" s="19" t="e">
        <f>IF(+B116&lt;44592,+#REF!+#REF!+N116,0)</f>
        <v>#REF!</v>
      </c>
      <c r="CB116" s="19">
        <f>IF(+B116&gt;44592,+IF(+B116&lt;44620,+#REF!+#REF!+N116,0),0)</f>
        <v>0</v>
      </c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</row>
    <row r="117" spans="1:90" x14ac:dyDescent="0.25">
      <c r="A117" s="3">
        <f t="shared" si="29"/>
        <v>12</v>
      </c>
      <c r="B117" s="5"/>
      <c r="C117" s="6"/>
      <c r="D117" s="8"/>
      <c r="E117" s="80"/>
      <c r="F117" s="79"/>
      <c r="G117" s="21" t="s">
        <v>28</v>
      </c>
      <c r="H117" s="23"/>
      <c r="I117" s="54">
        <f t="shared" si="24"/>
        <v>0</v>
      </c>
      <c r="J117" s="7"/>
      <c r="K117" s="54">
        <f t="shared" si="25"/>
        <v>0</v>
      </c>
      <c r="L117" s="33">
        <v>25</v>
      </c>
      <c r="M117" s="4">
        <f t="shared" si="26"/>
        <v>0</v>
      </c>
      <c r="N117" s="4">
        <f t="shared" si="27"/>
        <v>0</v>
      </c>
      <c r="O117" s="4">
        <f t="shared" si="28"/>
        <v>0</v>
      </c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  <c r="AE117" s="53"/>
      <c r="AF117" s="53"/>
      <c r="AG117" s="53"/>
      <c r="AH117" s="53"/>
      <c r="AI117" s="53"/>
      <c r="AJ117" s="53"/>
      <c r="AK117" s="53"/>
      <c r="AL117" s="53"/>
      <c r="AM117" s="53"/>
      <c r="AN117" s="16"/>
      <c r="AO117" s="24" t="s">
        <v>39</v>
      </c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  <c r="BY117" s="17">
        <v>12</v>
      </c>
      <c r="BZ117" s="18">
        <v>44926</v>
      </c>
      <c r="CA117" s="19" t="e">
        <f>IF(+B117&lt;44592,+#REF!+#REF!+N117,0)</f>
        <v>#REF!</v>
      </c>
      <c r="CB117" s="19">
        <f>IF(+B117&gt;44592,+IF(+B117&lt;44620,+#REF!+#REF!+N117,0),0)</f>
        <v>0</v>
      </c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</row>
    <row r="118" spans="1:90" x14ac:dyDescent="0.25">
      <c r="A118" s="3">
        <f t="shared" si="29"/>
        <v>13</v>
      </c>
      <c r="B118" s="5"/>
      <c r="C118" s="6"/>
      <c r="D118" s="8"/>
      <c r="E118" s="80"/>
      <c r="F118" s="79"/>
      <c r="G118" s="21" t="s">
        <v>28</v>
      </c>
      <c r="H118" s="23"/>
      <c r="I118" s="54">
        <f t="shared" si="24"/>
        <v>0</v>
      </c>
      <c r="J118" s="7"/>
      <c r="K118" s="54">
        <f t="shared" si="25"/>
        <v>0</v>
      </c>
      <c r="L118" s="33">
        <v>25</v>
      </c>
      <c r="M118" s="4">
        <f t="shared" si="26"/>
        <v>0</v>
      </c>
      <c r="N118" s="4">
        <f t="shared" si="27"/>
        <v>0</v>
      </c>
      <c r="O118" s="4">
        <f t="shared" si="28"/>
        <v>0</v>
      </c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  <c r="AE118" s="53"/>
      <c r="AF118" s="53"/>
      <c r="AG118" s="53"/>
      <c r="AH118" s="53"/>
      <c r="AI118" s="53"/>
      <c r="AJ118" s="53"/>
      <c r="AK118" s="53"/>
      <c r="AL118" s="53"/>
      <c r="AM118" s="53"/>
      <c r="AN118" s="16"/>
      <c r="AO118" s="24" t="s">
        <v>40</v>
      </c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  <c r="BY118" s="17"/>
      <c r="BZ118" s="20"/>
      <c r="CA118" s="19" t="e">
        <f>IF(+B118&lt;44592,+#REF!+#REF!+N118,0)</f>
        <v>#REF!</v>
      </c>
      <c r="CB118" s="19">
        <f>IF(+B118&gt;44592,+IF(+B118&lt;44620,+#REF!+#REF!+N118,0),0)</f>
        <v>0</v>
      </c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</row>
    <row r="119" spans="1:90" x14ac:dyDescent="0.25">
      <c r="A119" s="3">
        <f t="shared" si="29"/>
        <v>14</v>
      </c>
      <c r="B119" s="5"/>
      <c r="C119" s="6"/>
      <c r="D119" s="8"/>
      <c r="E119" s="80"/>
      <c r="F119" s="79"/>
      <c r="G119" s="21" t="s">
        <v>28</v>
      </c>
      <c r="H119" s="23"/>
      <c r="I119" s="54">
        <f t="shared" si="24"/>
        <v>0</v>
      </c>
      <c r="J119" s="7"/>
      <c r="K119" s="54">
        <f t="shared" si="25"/>
        <v>0</v>
      </c>
      <c r="L119" s="33">
        <v>25</v>
      </c>
      <c r="M119" s="4">
        <f t="shared" si="26"/>
        <v>0</v>
      </c>
      <c r="N119" s="4">
        <f t="shared" si="27"/>
        <v>0</v>
      </c>
      <c r="O119" s="4">
        <f t="shared" si="28"/>
        <v>0</v>
      </c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  <c r="AE119" s="53"/>
      <c r="AF119" s="53"/>
      <c r="AG119" s="53"/>
      <c r="AH119" s="53"/>
      <c r="AI119" s="53"/>
      <c r="AJ119" s="53"/>
      <c r="AK119" s="53"/>
      <c r="AL119" s="53"/>
      <c r="AM119" s="53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  <c r="BY119" s="17"/>
      <c r="BZ119" s="20"/>
      <c r="CA119" s="19" t="e">
        <f>IF(+B119&lt;44592,+#REF!+#REF!+N119,0)</f>
        <v>#REF!</v>
      </c>
      <c r="CB119" s="19">
        <f>IF(+B119&gt;44592,+IF(+B119&lt;44620,+#REF!+#REF!+N119,0),0)</f>
        <v>0</v>
      </c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</row>
    <row r="120" spans="1:90" x14ac:dyDescent="0.25">
      <c r="A120" s="3">
        <f t="shared" si="29"/>
        <v>15</v>
      </c>
      <c r="B120" s="5"/>
      <c r="C120" s="6"/>
      <c r="D120" s="8"/>
      <c r="E120" s="80"/>
      <c r="F120" s="79"/>
      <c r="G120" s="21" t="s">
        <v>28</v>
      </c>
      <c r="H120" s="23"/>
      <c r="I120" s="54">
        <f t="shared" si="24"/>
        <v>0</v>
      </c>
      <c r="J120" s="7"/>
      <c r="K120" s="54">
        <f t="shared" si="25"/>
        <v>0</v>
      </c>
      <c r="L120" s="33">
        <v>25</v>
      </c>
      <c r="M120" s="4">
        <f t="shared" si="26"/>
        <v>0</v>
      </c>
      <c r="N120" s="4">
        <f t="shared" si="27"/>
        <v>0</v>
      </c>
      <c r="O120" s="4">
        <f t="shared" si="28"/>
        <v>0</v>
      </c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  <c r="AE120" s="53"/>
      <c r="AF120" s="53"/>
      <c r="AG120" s="53"/>
      <c r="AH120" s="53"/>
      <c r="AI120" s="53"/>
      <c r="AJ120" s="53"/>
      <c r="AK120" s="53"/>
      <c r="AL120" s="53"/>
      <c r="AM120" s="53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  <c r="BY120" s="17"/>
      <c r="BZ120" s="20"/>
      <c r="CA120" s="19" t="e">
        <f>IF(+B120&lt;44592,+#REF!+#REF!+N120,0)</f>
        <v>#REF!</v>
      </c>
      <c r="CB120" s="19">
        <f>IF(+B120&gt;44592,+IF(+B120&lt;44620,+#REF!+#REF!+N120,0),0)</f>
        <v>0</v>
      </c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</row>
    <row r="121" spans="1:90" x14ac:dyDescent="0.25">
      <c r="A121" s="3">
        <f t="shared" si="29"/>
        <v>16</v>
      </c>
      <c r="B121" s="5"/>
      <c r="C121" s="6"/>
      <c r="D121" s="8"/>
      <c r="E121" s="80"/>
      <c r="F121" s="79"/>
      <c r="G121" s="21" t="s">
        <v>28</v>
      </c>
      <c r="H121" s="23"/>
      <c r="I121" s="54">
        <f t="shared" si="24"/>
        <v>0</v>
      </c>
      <c r="J121" s="7"/>
      <c r="K121" s="54">
        <f t="shared" si="25"/>
        <v>0</v>
      </c>
      <c r="L121" s="33">
        <v>25</v>
      </c>
      <c r="M121" s="4">
        <f t="shared" si="26"/>
        <v>0</v>
      </c>
      <c r="N121" s="4">
        <f t="shared" si="27"/>
        <v>0</v>
      </c>
      <c r="O121" s="4">
        <f t="shared" si="28"/>
        <v>0</v>
      </c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  <c r="AI121" s="53"/>
      <c r="AJ121" s="53"/>
      <c r="AK121" s="53"/>
      <c r="AL121" s="53"/>
      <c r="AM121" s="53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  <c r="BY121" s="17"/>
      <c r="BZ121" s="20"/>
      <c r="CA121" s="19" t="e">
        <f>IF(+B121&lt;44592,+#REF!+#REF!+N121,0)</f>
        <v>#REF!</v>
      </c>
      <c r="CB121" s="19">
        <f>IF(+B121&gt;44592,+IF(+B121&lt;44620,+#REF!+#REF!+N121,0),0)</f>
        <v>0</v>
      </c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</row>
    <row r="122" spans="1:90" x14ac:dyDescent="0.25">
      <c r="A122" s="3">
        <f t="shared" si="29"/>
        <v>17</v>
      </c>
      <c r="B122" s="5"/>
      <c r="C122" s="6"/>
      <c r="D122" s="8"/>
      <c r="E122" s="80"/>
      <c r="F122" s="79"/>
      <c r="G122" s="21" t="s">
        <v>28</v>
      </c>
      <c r="H122" s="23"/>
      <c r="I122" s="54">
        <f t="shared" si="24"/>
        <v>0</v>
      </c>
      <c r="J122" s="7"/>
      <c r="K122" s="54">
        <f t="shared" si="25"/>
        <v>0</v>
      </c>
      <c r="L122" s="33">
        <v>25</v>
      </c>
      <c r="M122" s="4">
        <f t="shared" si="26"/>
        <v>0</v>
      </c>
      <c r="N122" s="4">
        <f t="shared" si="27"/>
        <v>0</v>
      </c>
      <c r="O122" s="4">
        <f t="shared" si="28"/>
        <v>0</v>
      </c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  <c r="AE122" s="53"/>
      <c r="AF122" s="53"/>
      <c r="AG122" s="53"/>
      <c r="AH122" s="53"/>
      <c r="AI122" s="53"/>
      <c r="AJ122" s="53"/>
      <c r="AK122" s="53"/>
      <c r="AL122" s="53"/>
      <c r="AM122" s="53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  <c r="BY122" s="17"/>
      <c r="BZ122" s="20"/>
      <c r="CA122" s="19" t="e">
        <f>IF(+B122&lt;44592,+#REF!+#REF!+N122,0)</f>
        <v>#REF!</v>
      </c>
      <c r="CB122" s="19">
        <f>IF(+B122&gt;44592,+IF(+B122&lt;44620,+#REF!+#REF!+N122,0),0)</f>
        <v>0</v>
      </c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</row>
    <row r="123" spans="1:90" x14ac:dyDescent="0.25">
      <c r="A123" s="3">
        <f t="shared" si="29"/>
        <v>18</v>
      </c>
      <c r="B123" s="5"/>
      <c r="C123" s="6"/>
      <c r="D123" s="8"/>
      <c r="E123" s="80"/>
      <c r="F123" s="79"/>
      <c r="G123" s="21" t="s">
        <v>28</v>
      </c>
      <c r="H123" s="23"/>
      <c r="I123" s="54">
        <f t="shared" si="24"/>
        <v>0</v>
      </c>
      <c r="J123" s="7"/>
      <c r="K123" s="54">
        <f t="shared" si="25"/>
        <v>0</v>
      </c>
      <c r="L123" s="33">
        <v>25</v>
      </c>
      <c r="M123" s="4">
        <f t="shared" si="26"/>
        <v>0</v>
      </c>
      <c r="N123" s="4">
        <f t="shared" si="27"/>
        <v>0</v>
      </c>
      <c r="O123" s="4">
        <f t="shared" si="28"/>
        <v>0</v>
      </c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  <c r="AG123" s="53"/>
      <c r="AH123" s="53"/>
      <c r="AI123" s="53"/>
      <c r="AJ123" s="53"/>
      <c r="AK123" s="53"/>
      <c r="AL123" s="53"/>
      <c r="AM123" s="53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  <c r="BY123" s="17"/>
      <c r="BZ123" s="20"/>
      <c r="CA123" s="19" t="e">
        <f>IF(+B123&lt;44592,+#REF!+#REF!+N123,0)</f>
        <v>#REF!</v>
      </c>
      <c r="CB123" s="19">
        <f>IF(+B123&gt;44592,+IF(+B123&lt;44620,+#REF!+#REF!+N123,0),0)</f>
        <v>0</v>
      </c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</row>
    <row r="124" spans="1:90" x14ac:dyDescent="0.25">
      <c r="A124" s="3">
        <f t="shared" si="29"/>
        <v>19</v>
      </c>
      <c r="B124" s="5"/>
      <c r="C124" s="6"/>
      <c r="D124" s="8"/>
      <c r="E124" s="80"/>
      <c r="F124" s="79"/>
      <c r="G124" s="21" t="s">
        <v>28</v>
      </c>
      <c r="H124" s="23"/>
      <c r="I124" s="54">
        <f t="shared" si="24"/>
        <v>0</v>
      </c>
      <c r="J124" s="7"/>
      <c r="K124" s="54">
        <f t="shared" si="25"/>
        <v>0</v>
      </c>
      <c r="L124" s="33">
        <v>25</v>
      </c>
      <c r="M124" s="4">
        <f t="shared" si="26"/>
        <v>0</v>
      </c>
      <c r="N124" s="4">
        <f t="shared" si="27"/>
        <v>0</v>
      </c>
      <c r="O124" s="4">
        <f t="shared" si="28"/>
        <v>0</v>
      </c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  <c r="AE124" s="53"/>
      <c r="AF124" s="53"/>
      <c r="AG124" s="53"/>
      <c r="AH124" s="53"/>
      <c r="AI124" s="53"/>
      <c r="AJ124" s="53"/>
      <c r="AK124" s="53"/>
      <c r="AL124" s="53"/>
      <c r="AM124" s="53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  <c r="BY124" s="17"/>
      <c r="BZ124" s="20"/>
      <c r="CA124" s="19" t="e">
        <f>IF(+B124&lt;44592,+#REF!+#REF!+N124,0)</f>
        <v>#REF!</v>
      </c>
      <c r="CB124" s="19">
        <f>IF(+B124&gt;44592,+IF(+B124&lt;44620,+#REF!+#REF!+N124,0),0)</f>
        <v>0</v>
      </c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</row>
    <row r="125" spans="1:90" x14ac:dyDescent="0.25">
      <c r="A125" s="3">
        <f t="shared" si="29"/>
        <v>20</v>
      </c>
      <c r="B125" s="5"/>
      <c r="C125" s="6"/>
      <c r="D125" s="8"/>
      <c r="E125" s="80"/>
      <c r="F125" s="79"/>
      <c r="G125" s="21" t="s">
        <v>28</v>
      </c>
      <c r="H125" s="23"/>
      <c r="I125" s="54">
        <f t="shared" si="24"/>
        <v>0</v>
      </c>
      <c r="J125" s="7"/>
      <c r="K125" s="54">
        <f t="shared" si="25"/>
        <v>0</v>
      </c>
      <c r="L125" s="33">
        <v>25</v>
      </c>
      <c r="M125" s="4">
        <f t="shared" si="26"/>
        <v>0</v>
      </c>
      <c r="N125" s="4">
        <f t="shared" si="27"/>
        <v>0</v>
      </c>
      <c r="O125" s="4">
        <f t="shared" si="28"/>
        <v>0</v>
      </c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  <c r="AE125" s="53"/>
      <c r="AF125" s="53"/>
      <c r="AG125" s="53"/>
      <c r="AH125" s="53"/>
      <c r="AI125" s="53"/>
      <c r="AJ125" s="53"/>
      <c r="AK125" s="53"/>
      <c r="AL125" s="53"/>
      <c r="AM125" s="53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  <c r="BY125" s="17"/>
      <c r="BZ125" s="20"/>
      <c r="CA125" s="19" t="e">
        <f>IF(+B125&lt;44592,+#REF!+#REF!+N125,0)</f>
        <v>#REF!</v>
      </c>
      <c r="CB125" s="19">
        <f>IF(+B125&gt;44592,+IF(+B125&lt;44620,+#REF!+#REF!+N125,0),0)</f>
        <v>0</v>
      </c>
      <c r="CC125" s="19"/>
      <c r="CD125" s="19"/>
      <c r="CE125" s="19"/>
      <c r="CF125" s="19"/>
      <c r="CG125" s="19"/>
      <c r="CH125" s="19"/>
      <c r="CI125" s="19"/>
      <c r="CJ125" s="19"/>
      <c r="CK125" s="19"/>
      <c r="CL125" s="19"/>
    </row>
    <row r="126" spans="1:90" x14ac:dyDescent="0.25">
      <c r="A126" s="3">
        <f t="shared" si="29"/>
        <v>21</v>
      </c>
      <c r="B126" s="5"/>
      <c r="C126" s="6"/>
      <c r="D126" s="8"/>
      <c r="E126" s="80"/>
      <c r="F126" s="79"/>
      <c r="G126" s="21" t="s">
        <v>28</v>
      </c>
      <c r="H126" s="23"/>
      <c r="I126" s="54">
        <f t="shared" si="24"/>
        <v>0</v>
      </c>
      <c r="J126" s="7"/>
      <c r="K126" s="54">
        <f t="shared" si="25"/>
        <v>0</v>
      </c>
      <c r="L126" s="33">
        <v>25</v>
      </c>
      <c r="M126" s="4">
        <f t="shared" si="26"/>
        <v>0</v>
      </c>
      <c r="N126" s="4">
        <f t="shared" si="27"/>
        <v>0</v>
      </c>
      <c r="O126" s="4">
        <f t="shared" si="28"/>
        <v>0</v>
      </c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  <c r="AE126" s="53"/>
      <c r="AF126" s="53"/>
      <c r="AG126" s="53"/>
      <c r="AH126" s="53"/>
      <c r="AI126" s="53"/>
      <c r="AJ126" s="53"/>
      <c r="AK126" s="53"/>
      <c r="AL126" s="53"/>
      <c r="AM126" s="53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  <c r="BY126" s="17"/>
      <c r="BZ126" s="17"/>
      <c r="CA126" s="19" t="e">
        <f>IF(+B126&lt;44592,+#REF!+#REF!+N126,0)</f>
        <v>#REF!</v>
      </c>
      <c r="CB126" s="19">
        <f>IF(+B126&gt;44592,+IF(+B126&lt;44620,+#REF!+#REF!+N126,0),0)</f>
        <v>0</v>
      </c>
      <c r="CC126" s="19"/>
      <c r="CD126" s="19"/>
      <c r="CE126" s="19"/>
      <c r="CF126" s="19"/>
      <c r="CG126" s="19"/>
      <c r="CH126" s="19"/>
      <c r="CI126" s="19"/>
      <c r="CJ126" s="19"/>
      <c r="CK126" s="19"/>
      <c r="CL126" s="19"/>
    </row>
    <row r="127" spans="1:90" x14ac:dyDescent="0.25">
      <c r="A127" s="3">
        <f t="shared" si="29"/>
        <v>22</v>
      </c>
      <c r="B127" s="5"/>
      <c r="C127" s="6"/>
      <c r="D127" s="8"/>
      <c r="E127" s="80"/>
      <c r="F127" s="79"/>
      <c r="G127" s="21" t="s">
        <v>28</v>
      </c>
      <c r="H127" s="23"/>
      <c r="I127" s="54">
        <f t="shared" si="24"/>
        <v>0</v>
      </c>
      <c r="J127" s="7"/>
      <c r="K127" s="54">
        <f t="shared" si="25"/>
        <v>0</v>
      </c>
      <c r="L127" s="33">
        <v>25</v>
      </c>
      <c r="M127" s="4">
        <f t="shared" si="26"/>
        <v>0</v>
      </c>
      <c r="N127" s="4">
        <f t="shared" si="27"/>
        <v>0</v>
      </c>
      <c r="O127" s="4">
        <f t="shared" si="28"/>
        <v>0</v>
      </c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  <c r="AE127" s="53"/>
      <c r="AF127" s="53"/>
      <c r="AG127" s="53"/>
      <c r="AH127" s="53"/>
      <c r="AI127" s="53"/>
      <c r="AJ127" s="53"/>
      <c r="AK127" s="53"/>
      <c r="AL127" s="53"/>
      <c r="AM127" s="53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  <c r="BY127" s="17"/>
      <c r="BZ127" s="17"/>
      <c r="CA127" s="19" t="e">
        <f>IF(+B127&lt;44592,+#REF!+#REF!+N127,0)</f>
        <v>#REF!</v>
      </c>
      <c r="CB127" s="19">
        <f>IF(+B127&gt;44592,+IF(+B127&lt;44620,+#REF!+#REF!+N127,0),0)</f>
        <v>0</v>
      </c>
      <c r="CC127" s="19"/>
      <c r="CD127" s="19"/>
      <c r="CE127" s="19"/>
      <c r="CF127" s="19"/>
      <c r="CG127" s="19"/>
      <c r="CH127" s="19"/>
      <c r="CI127" s="19"/>
      <c r="CJ127" s="19"/>
      <c r="CK127" s="19"/>
      <c r="CL127" s="19"/>
    </row>
    <row r="128" spans="1:90" x14ac:dyDescent="0.25">
      <c r="A128" s="3">
        <f t="shared" si="29"/>
        <v>23</v>
      </c>
      <c r="B128" s="5"/>
      <c r="C128" s="6"/>
      <c r="D128" s="8"/>
      <c r="E128" s="80"/>
      <c r="F128" s="79"/>
      <c r="G128" s="21" t="s">
        <v>28</v>
      </c>
      <c r="H128" s="23"/>
      <c r="I128" s="54">
        <f t="shared" si="24"/>
        <v>0</v>
      </c>
      <c r="J128" s="7"/>
      <c r="K128" s="54">
        <f t="shared" si="25"/>
        <v>0</v>
      </c>
      <c r="L128" s="33">
        <v>25</v>
      </c>
      <c r="M128" s="4">
        <f t="shared" si="26"/>
        <v>0</v>
      </c>
      <c r="N128" s="4">
        <f t="shared" si="27"/>
        <v>0</v>
      </c>
      <c r="O128" s="4">
        <f t="shared" si="28"/>
        <v>0</v>
      </c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3"/>
      <c r="AH128" s="53"/>
      <c r="AI128" s="53"/>
      <c r="AJ128" s="53"/>
      <c r="AK128" s="53"/>
      <c r="AL128" s="53"/>
      <c r="AM128" s="53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  <c r="BY128" s="17"/>
      <c r="BZ128" s="17"/>
      <c r="CA128" s="19" t="e">
        <f>IF(+B128&lt;44592,+#REF!+#REF!+N128,0)</f>
        <v>#REF!</v>
      </c>
      <c r="CB128" s="19">
        <f>IF(+B128&gt;44592,+IF(+B128&lt;44620,+#REF!+#REF!+N128,0),0)</f>
        <v>0</v>
      </c>
      <c r="CC128" s="19"/>
      <c r="CD128" s="19"/>
      <c r="CE128" s="19"/>
      <c r="CF128" s="19"/>
      <c r="CG128" s="19"/>
      <c r="CH128" s="19"/>
      <c r="CI128" s="19"/>
      <c r="CJ128" s="19"/>
      <c r="CK128" s="19"/>
      <c r="CL128" s="19"/>
    </row>
    <row r="129" spans="1:92" x14ac:dyDescent="0.25">
      <c r="A129" s="3">
        <f t="shared" si="29"/>
        <v>24</v>
      </c>
      <c r="B129" s="5"/>
      <c r="C129" s="6"/>
      <c r="D129" s="8"/>
      <c r="E129" s="80"/>
      <c r="F129" s="79"/>
      <c r="G129" s="21" t="s">
        <v>28</v>
      </c>
      <c r="H129" s="23"/>
      <c r="I129" s="54">
        <f t="shared" si="24"/>
        <v>0</v>
      </c>
      <c r="J129" s="7"/>
      <c r="K129" s="54">
        <f t="shared" si="25"/>
        <v>0</v>
      </c>
      <c r="L129" s="33">
        <v>25</v>
      </c>
      <c r="M129" s="4">
        <f t="shared" si="26"/>
        <v>0</v>
      </c>
      <c r="N129" s="4">
        <f t="shared" si="27"/>
        <v>0</v>
      </c>
      <c r="O129" s="4">
        <f t="shared" si="28"/>
        <v>0</v>
      </c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  <c r="AE129" s="53"/>
      <c r="AF129" s="53"/>
      <c r="AG129" s="53"/>
      <c r="AH129" s="53"/>
      <c r="AI129" s="53"/>
      <c r="AJ129" s="53"/>
      <c r="AK129" s="53"/>
      <c r="AL129" s="53"/>
      <c r="AM129" s="53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  <c r="BY129" s="17"/>
      <c r="BZ129" s="17"/>
      <c r="CA129" s="19" t="e">
        <f>IF(+B129&lt;44592,+#REF!+#REF!+N129,0)</f>
        <v>#REF!</v>
      </c>
      <c r="CB129" s="19">
        <f>IF(+B129&gt;44592,+IF(+B129&lt;44620,+#REF!+#REF!+N129,0),0)</f>
        <v>0</v>
      </c>
      <c r="CC129" s="19"/>
      <c r="CD129" s="19"/>
      <c r="CE129" s="19"/>
      <c r="CF129" s="19"/>
      <c r="CG129" s="19"/>
      <c r="CH129" s="19"/>
      <c r="CI129" s="19"/>
      <c r="CJ129" s="19"/>
      <c r="CK129" s="19"/>
      <c r="CL129" s="19"/>
    </row>
    <row r="130" spans="1:92" x14ac:dyDescent="0.25">
      <c r="A130" s="3">
        <f t="shared" si="29"/>
        <v>25</v>
      </c>
      <c r="B130" s="5"/>
      <c r="C130" s="6"/>
      <c r="D130" s="8"/>
      <c r="E130" s="80"/>
      <c r="F130" s="79"/>
      <c r="G130" s="21" t="s">
        <v>28</v>
      </c>
      <c r="H130" s="23"/>
      <c r="I130" s="54">
        <f t="shared" si="24"/>
        <v>0</v>
      </c>
      <c r="J130" s="7"/>
      <c r="K130" s="54">
        <f t="shared" si="25"/>
        <v>0</v>
      </c>
      <c r="L130" s="33">
        <v>25</v>
      </c>
      <c r="M130" s="4">
        <f t="shared" si="26"/>
        <v>0</v>
      </c>
      <c r="N130" s="4">
        <f t="shared" si="27"/>
        <v>0</v>
      </c>
      <c r="O130" s="4">
        <f t="shared" si="28"/>
        <v>0</v>
      </c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  <c r="AE130" s="53"/>
      <c r="AF130" s="53"/>
      <c r="AG130" s="53"/>
      <c r="AH130" s="53"/>
      <c r="AI130" s="53"/>
      <c r="AJ130" s="53"/>
      <c r="AK130" s="53"/>
      <c r="AL130" s="53"/>
      <c r="AM130" s="53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  <c r="BY130" s="17"/>
      <c r="BZ130" s="17"/>
      <c r="CA130" s="17"/>
      <c r="CB130" s="17"/>
      <c r="CC130" s="17"/>
      <c r="CD130" s="17"/>
      <c r="CE130" s="17"/>
    </row>
    <row r="131" spans="1:92" ht="4.5" customHeight="1" x14ac:dyDescent="0.25">
      <c r="A131" s="89"/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1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  <c r="AE131" s="53"/>
      <c r="AF131" s="53"/>
      <c r="AG131" s="53"/>
      <c r="AH131" s="53"/>
      <c r="AI131" s="53"/>
      <c r="AJ131" s="53"/>
      <c r="AK131" s="53"/>
      <c r="AL131" s="53"/>
      <c r="AM131" s="53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  <c r="BY131" s="17"/>
      <c r="BZ131" s="17"/>
      <c r="CA131" s="17"/>
      <c r="CB131" s="17"/>
      <c r="CC131" s="17"/>
      <c r="CD131" s="17"/>
      <c r="CE131" s="17"/>
    </row>
    <row r="132" spans="1:92" s="88" customFormat="1" x14ac:dyDescent="0.25">
      <c r="A132" s="3" t="s">
        <v>102</v>
      </c>
      <c r="B132" s="3" t="s">
        <v>102</v>
      </c>
      <c r="C132" s="3" t="s">
        <v>102</v>
      </c>
      <c r="D132" s="3" t="s">
        <v>102</v>
      </c>
      <c r="E132" s="3" t="s">
        <v>102</v>
      </c>
      <c r="F132" s="3" t="s">
        <v>102</v>
      </c>
      <c r="G132" s="3" t="s">
        <v>102</v>
      </c>
      <c r="H132" s="3" t="s">
        <v>102</v>
      </c>
      <c r="I132" s="4">
        <f>SUM(I106:I130)</f>
        <v>0</v>
      </c>
      <c r="J132" s="4">
        <f t="shared" ref="J132:K132" si="30">SUM(J106:J130)</f>
        <v>0</v>
      </c>
      <c r="K132" s="4">
        <f t="shared" si="30"/>
        <v>0</v>
      </c>
      <c r="L132" s="3" t="s">
        <v>102</v>
      </c>
      <c r="M132" s="4">
        <f t="shared" ref="M132:O132" si="31">SUM(M106:M130)</f>
        <v>0</v>
      </c>
      <c r="N132" s="4">
        <f t="shared" si="31"/>
        <v>0</v>
      </c>
      <c r="O132" s="4">
        <f t="shared" si="31"/>
        <v>0</v>
      </c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84"/>
      <c r="AM132" s="84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  <c r="BB132" s="85"/>
      <c r="BC132" s="85"/>
      <c r="BD132" s="85"/>
      <c r="BE132" s="85"/>
      <c r="BF132" s="85"/>
      <c r="BG132" s="85"/>
      <c r="BH132" s="85"/>
      <c r="BI132" s="85"/>
      <c r="BJ132" s="85"/>
      <c r="BK132" s="85"/>
      <c r="BL132" s="85"/>
      <c r="BM132" s="85"/>
      <c r="BN132" s="85"/>
      <c r="BO132" s="85"/>
      <c r="BP132" s="85"/>
      <c r="BQ132" s="85"/>
      <c r="BR132" s="85"/>
      <c r="BS132" s="85"/>
      <c r="BT132" s="85"/>
      <c r="BU132" s="85"/>
      <c r="BV132" s="85"/>
      <c r="BW132" s="85"/>
      <c r="BX132" s="85"/>
      <c r="BY132" s="86"/>
      <c r="BZ132" s="86"/>
      <c r="CA132" s="86"/>
      <c r="CB132" s="86"/>
      <c r="CC132" s="86"/>
      <c r="CD132" s="86"/>
      <c r="CE132" s="86"/>
      <c r="CF132" s="87"/>
      <c r="CG132" s="87"/>
      <c r="CH132" s="87"/>
      <c r="CI132" s="87"/>
      <c r="CJ132" s="87"/>
      <c r="CK132" s="87"/>
      <c r="CL132" s="87"/>
      <c r="CM132" s="87"/>
      <c r="CN132" s="87"/>
    </row>
    <row r="133" spans="1:92" x14ac:dyDescent="0.25">
      <c r="A133" s="1" t="s">
        <v>7</v>
      </c>
      <c r="C133" s="28" t="str">
        <f>+C100</f>
        <v>TVRTKA XY D.O.O.</v>
      </c>
      <c r="D133" s="92"/>
      <c r="E133" s="92"/>
      <c r="F133" s="92"/>
      <c r="G133" s="92"/>
      <c r="H133" s="93"/>
      <c r="I133" s="93"/>
      <c r="J133" s="93"/>
      <c r="K133" s="27"/>
      <c r="L133" s="32"/>
    </row>
    <row r="134" spans="1:92" x14ac:dyDescent="0.25">
      <c r="A134" s="1" t="s">
        <v>9</v>
      </c>
      <c r="C134" s="30" t="str">
        <f>+C101</f>
        <v>91184883380</v>
      </c>
      <c r="D134" s="94"/>
      <c r="E134" s="95"/>
      <c r="F134" s="95"/>
      <c r="G134" s="28" t="str">
        <f>+G101</f>
        <v>KARLOVAC, VINIČKI PUT 20</v>
      </c>
      <c r="H134" s="92"/>
      <c r="I134" s="92"/>
      <c r="J134" s="92"/>
      <c r="K134" s="27"/>
      <c r="L134" s="32"/>
    </row>
    <row r="136" spans="1:92" ht="18.75" x14ac:dyDescent="0.25">
      <c r="A136" s="47" t="s">
        <v>131</v>
      </c>
      <c r="B136" s="47"/>
      <c r="C136" s="47"/>
      <c r="D136" s="47"/>
      <c r="E136" s="47"/>
      <c r="F136" s="47"/>
      <c r="G136" s="47"/>
      <c r="H136" s="47"/>
      <c r="I136" s="47"/>
      <c r="J136" s="47"/>
      <c r="K136" s="48" t="s">
        <v>100</v>
      </c>
      <c r="L136" s="51">
        <v>44682</v>
      </c>
      <c r="M136" s="49" t="s">
        <v>101</v>
      </c>
      <c r="N136" s="51">
        <v>44712</v>
      </c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/>
      <c r="AL136" s="50"/>
      <c r="AM136" s="50"/>
    </row>
    <row r="137" spans="1:92" ht="18" x14ac:dyDescent="0.25">
      <c r="A137" s="25" t="s">
        <v>0</v>
      </c>
      <c r="B137" s="25" t="s">
        <v>6</v>
      </c>
      <c r="C137" s="25" t="s">
        <v>1</v>
      </c>
      <c r="D137" s="26" t="s">
        <v>24</v>
      </c>
      <c r="E137" s="26" t="s">
        <v>106</v>
      </c>
      <c r="F137" s="26" t="s">
        <v>107</v>
      </c>
      <c r="G137" s="81" t="s">
        <v>25</v>
      </c>
      <c r="H137" s="26" t="s">
        <v>31</v>
      </c>
      <c r="I137" s="26" t="s">
        <v>41</v>
      </c>
      <c r="J137" s="26" t="s">
        <v>2</v>
      </c>
      <c r="K137" s="26" t="s">
        <v>42</v>
      </c>
      <c r="L137" s="82" t="s">
        <v>43</v>
      </c>
      <c r="M137" s="26" t="s">
        <v>3</v>
      </c>
      <c r="N137" s="26" t="s">
        <v>4</v>
      </c>
      <c r="O137" s="26" t="s">
        <v>5</v>
      </c>
      <c r="P137" s="52"/>
      <c r="Q137" s="83" t="s">
        <v>111</v>
      </c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  <c r="AH137" s="52"/>
      <c r="AI137" s="52"/>
      <c r="AJ137" s="52"/>
      <c r="AK137" s="52"/>
      <c r="AL137" s="52"/>
      <c r="AM137" s="52"/>
      <c r="AN137" s="12"/>
      <c r="AO137" s="12" t="s">
        <v>25</v>
      </c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3"/>
      <c r="BZ137" s="13"/>
      <c r="CA137" s="14" t="s">
        <v>12</v>
      </c>
      <c r="CB137" s="15" t="s">
        <v>13</v>
      </c>
      <c r="CC137" s="15" t="s">
        <v>14</v>
      </c>
      <c r="CD137" s="15" t="s">
        <v>15</v>
      </c>
      <c r="CE137" s="15" t="s">
        <v>16</v>
      </c>
      <c r="CF137" s="15" t="s">
        <v>17</v>
      </c>
      <c r="CG137" s="15" t="s">
        <v>18</v>
      </c>
      <c r="CH137" s="15" t="s">
        <v>19</v>
      </c>
      <c r="CI137" s="15" t="s">
        <v>20</v>
      </c>
      <c r="CJ137" s="15" t="s">
        <v>21</v>
      </c>
      <c r="CK137" s="15" t="s">
        <v>22</v>
      </c>
      <c r="CL137" s="15" t="s">
        <v>23</v>
      </c>
    </row>
    <row r="139" spans="1:92" x14ac:dyDescent="0.25">
      <c r="A139" s="3">
        <v>1</v>
      </c>
      <c r="B139" s="5"/>
      <c r="C139" s="6"/>
      <c r="D139" s="8"/>
      <c r="E139" s="80"/>
      <c r="F139" s="79"/>
      <c r="G139" s="21" t="s">
        <v>28</v>
      </c>
      <c r="H139" s="23">
        <v>7.521719</v>
      </c>
      <c r="I139" s="54">
        <f>+H139*D139</f>
        <v>0</v>
      </c>
      <c r="J139" s="7"/>
      <c r="K139" s="54">
        <f>+I139-J139</f>
        <v>0</v>
      </c>
      <c r="L139" s="33">
        <v>25</v>
      </c>
      <c r="M139" s="4">
        <f>IF(+L139=5,+K139*L139/100,0)</f>
        <v>0</v>
      </c>
      <c r="N139" s="4">
        <f>+IF(+L139=13,+K139*L139/100,0)</f>
        <v>0</v>
      </c>
      <c r="O139" s="4">
        <f>+IF(+L139=25,+K139*L139/100,0)</f>
        <v>0</v>
      </c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  <c r="AE139" s="53"/>
      <c r="AF139" s="53"/>
      <c r="AG139" s="53"/>
      <c r="AH139" s="53"/>
      <c r="AI139" s="53"/>
      <c r="AJ139" s="53"/>
      <c r="AK139" s="53"/>
      <c r="AL139" s="53"/>
      <c r="AM139" s="53"/>
      <c r="AN139" s="16"/>
      <c r="AO139" s="24" t="s">
        <v>28</v>
      </c>
      <c r="AP139" s="16"/>
      <c r="AQ139" s="31">
        <v>5</v>
      </c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  <c r="BY139" s="17">
        <v>1</v>
      </c>
      <c r="BZ139" s="18">
        <v>44592</v>
      </c>
      <c r="CA139" s="19" t="e">
        <f>IF(+B139&lt;44592,+#REF!+#REF!+N139,0)</f>
        <v>#REF!</v>
      </c>
      <c r="CB139" s="19" t="b">
        <f>IF(+B139&gt;44592,+IF(+B139&lt;44620,+#REF!+#REF!+N139,0))</f>
        <v>0</v>
      </c>
      <c r="CC139" s="19"/>
      <c r="CD139" s="19"/>
      <c r="CE139" s="19"/>
      <c r="CF139" s="19"/>
      <c r="CG139" s="19"/>
      <c r="CH139" s="19"/>
      <c r="CI139" s="19"/>
      <c r="CJ139" s="19"/>
      <c r="CK139" s="19"/>
      <c r="CL139" s="19"/>
    </row>
    <row r="140" spans="1:92" x14ac:dyDescent="0.25">
      <c r="A140" s="3">
        <f>+A139+1</f>
        <v>2</v>
      </c>
      <c r="B140" s="5"/>
      <c r="C140" s="6"/>
      <c r="D140" s="8"/>
      <c r="E140" s="80"/>
      <c r="F140" s="79"/>
      <c r="G140" s="21" t="s">
        <v>28</v>
      </c>
      <c r="H140" s="23">
        <v>7.5125690000000001</v>
      </c>
      <c r="I140" s="54">
        <f t="shared" ref="I140:I163" si="32">+H140*D140</f>
        <v>0</v>
      </c>
      <c r="J140" s="7"/>
      <c r="K140" s="54">
        <f t="shared" ref="K140:K163" si="33">+I140-J140</f>
        <v>0</v>
      </c>
      <c r="L140" s="33">
        <v>25</v>
      </c>
      <c r="M140" s="4">
        <f t="shared" ref="M140:M163" si="34">IF(+L140=5,+K140*L140/100,0)</f>
        <v>0</v>
      </c>
      <c r="N140" s="4">
        <f t="shared" ref="N140:N163" si="35">+IF(+L140=13,+K140*L140/100,0)</f>
        <v>0</v>
      </c>
      <c r="O140" s="4">
        <f t="shared" ref="O140:O163" si="36">+IF(+L140=25,+K140*L140/100,0)</f>
        <v>0</v>
      </c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  <c r="AE140" s="53"/>
      <c r="AF140" s="53"/>
      <c r="AG140" s="53"/>
      <c r="AH140" s="53"/>
      <c r="AI140" s="53"/>
      <c r="AJ140" s="53"/>
      <c r="AK140" s="53"/>
      <c r="AL140" s="53"/>
      <c r="AM140" s="53"/>
      <c r="AN140" s="16"/>
      <c r="AO140" s="24" t="s">
        <v>29</v>
      </c>
      <c r="AP140" s="16"/>
      <c r="AQ140" s="31">
        <v>13</v>
      </c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  <c r="BY140" s="17">
        <v>2</v>
      </c>
      <c r="BZ140" s="18">
        <v>44620</v>
      </c>
      <c r="CA140" s="19" t="e">
        <f>IF(+B140&lt;44592,+#REF!+#REF!+N140,0)</f>
        <v>#REF!</v>
      </c>
      <c r="CB140" s="19">
        <f>IF(+B140&gt;44592,+IF(+B140&lt;44620,+#REF!+#REF!+N140,0),0)</f>
        <v>0</v>
      </c>
      <c r="CC140" s="19"/>
      <c r="CD140" s="19"/>
      <c r="CE140" s="19"/>
      <c r="CF140" s="19"/>
      <c r="CG140" s="19"/>
      <c r="CH140" s="19"/>
      <c r="CI140" s="19"/>
      <c r="CJ140" s="19"/>
      <c r="CK140" s="19"/>
      <c r="CL140" s="19"/>
    </row>
    <row r="141" spans="1:92" x14ac:dyDescent="0.25">
      <c r="A141" s="3">
        <f t="shared" ref="A141:A163" si="37">+A140+1</f>
        <v>3</v>
      </c>
      <c r="B141" s="5"/>
      <c r="C141" s="6"/>
      <c r="D141" s="8"/>
      <c r="E141" s="80"/>
      <c r="F141" s="79"/>
      <c r="G141" s="21" t="s">
        <v>28</v>
      </c>
      <c r="H141" s="23">
        <v>7.5741250000000004</v>
      </c>
      <c r="I141" s="54">
        <f t="shared" si="32"/>
        <v>0</v>
      </c>
      <c r="J141" s="7"/>
      <c r="K141" s="54">
        <f t="shared" si="33"/>
        <v>0</v>
      </c>
      <c r="L141" s="33">
        <v>25</v>
      </c>
      <c r="M141" s="4">
        <f t="shared" si="34"/>
        <v>0</v>
      </c>
      <c r="N141" s="4">
        <f t="shared" si="35"/>
        <v>0</v>
      </c>
      <c r="O141" s="4">
        <f t="shared" si="36"/>
        <v>0</v>
      </c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  <c r="AE141" s="53"/>
      <c r="AF141" s="53"/>
      <c r="AG141" s="53"/>
      <c r="AH141" s="53"/>
      <c r="AI141" s="53"/>
      <c r="AJ141" s="53"/>
      <c r="AK141" s="53"/>
      <c r="AL141" s="53"/>
      <c r="AM141" s="53"/>
      <c r="AN141" s="16"/>
      <c r="AO141" s="24" t="s">
        <v>27</v>
      </c>
      <c r="AP141" s="16"/>
      <c r="AQ141" s="31">
        <v>25</v>
      </c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  <c r="BY141" s="17">
        <v>3</v>
      </c>
      <c r="BZ141" s="18">
        <v>44651</v>
      </c>
      <c r="CA141" s="19" t="e">
        <f>IF(+B141&lt;44592,+#REF!+#REF!+N141,0)</f>
        <v>#REF!</v>
      </c>
      <c r="CB141" s="19">
        <f>IF(+B141&gt;44592,+IF(+B141&lt;44620,+#REF!+#REF!+N141,0),0)</f>
        <v>0</v>
      </c>
      <c r="CC141" s="19"/>
      <c r="CD141" s="19"/>
      <c r="CE141" s="19"/>
      <c r="CF141" s="19"/>
      <c r="CG141" s="19"/>
      <c r="CH141" s="19"/>
      <c r="CI141" s="19"/>
      <c r="CJ141" s="19"/>
      <c r="CK141" s="19"/>
      <c r="CL141" s="19"/>
    </row>
    <row r="142" spans="1:92" x14ac:dyDescent="0.25">
      <c r="A142" s="3">
        <f t="shared" si="37"/>
        <v>4</v>
      </c>
      <c r="B142" s="5"/>
      <c r="C142" s="6"/>
      <c r="D142" s="8"/>
      <c r="E142" s="80"/>
      <c r="F142" s="79"/>
      <c r="G142" s="21" t="s">
        <v>28</v>
      </c>
      <c r="H142" s="23"/>
      <c r="I142" s="54">
        <f t="shared" si="32"/>
        <v>0</v>
      </c>
      <c r="J142" s="7"/>
      <c r="K142" s="54">
        <f t="shared" si="33"/>
        <v>0</v>
      </c>
      <c r="L142" s="33">
        <v>25</v>
      </c>
      <c r="M142" s="4">
        <f t="shared" si="34"/>
        <v>0</v>
      </c>
      <c r="N142" s="4">
        <f t="shared" si="35"/>
        <v>0</v>
      </c>
      <c r="O142" s="4">
        <f t="shared" si="36"/>
        <v>0</v>
      </c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  <c r="AE142" s="53"/>
      <c r="AF142" s="53"/>
      <c r="AG142" s="53"/>
      <c r="AH142" s="53"/>
      <c r="AI142" s="53"/>
      <c r="AJ142" s="53"/>
      <c r="AK142" s="53"/>
      <c r="AL142" s="53"/>
      <c r="AM142" s="53"/>
      <c r="AN142" s="16"/>
      <c r="AO142" s="24" t="s">
        <v>30</v>
      </c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  <c r="BY142" s="17">
        <v>4</v>
      </c>
      <c r="BZ142" s="18">
        <v>44681</v>
      </c>
      <c r="CA142" s="19" t="e">
        <f>IF(+B142&lt;44592,+#REF!+#REF!+N142,0)</f>
        <v>#REF!</v>
      </c>
      <c r="CB142" s="19">
        <f>IF(+B142&gt;44592,+IF(+B142&lt;44620,+#REF!+#REF!+N142,0),0)</f>
        <v>0</v>
      </c>
      <c r="CC142" s="19"/>
      <c r="CD142" s="19"/>
      <c r="CE142" s="19"/>
      <c r="CF142" s="19"/>
      <c r="CG142" s="19"/>
      <c r="CH142" s="19"/>
      <c r="CI142" s="19"/>
      <c r="CJ142" s="19"/>
      <c r="CK142" s="19"/>
      <c r="CL142" s="19"/>
    </row>
    <row r="143" spans="1:92" x14ac:dyDescent="0.25">
      <c r="A143" s="3">
        <f t="shared" si="37"/>
        <v>5</v>
      </c>
      <c r="B143" s="5"/>
      <c r="C143" s="6"/>
      <c r="D143" s="8"/>
      <c r="E143" s="80"/>
      <c r="F143" s="79"/>
      <c r="G143" s="21" t="s">
        <v>28</v>
      </c>
      <c r="H143" s="23"/>
      <c r="I143" s="54">
        <f t="shared" si="32"/>
        <v>0</v>
      </c>
      <c r="J143" s="7"/>
      <c r="K143" s="54">
        <f t="shared" si="33"/>
        <v>0</v>
      </c>
      <c r="L143" s="33">
        <v>25</v>
      </c>
      <c r="M143" s="4">
        <f t="shared" si="34"/>
        <v>0</v>
      </c>
      <c r="N143" s="4">
        <f t="shared" si="35"/>
        <v>0</v>
      </c>
      <c r="O143" s="4">
        <f t="shared" si="36"/>
        <v>0</v>
      </c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  <c r="AE143" s="53"/>
      <c r="AF143" s="53"/>
      <c r="AG143" s="53"/>
      <c r="AH143" s="53"/>
      <c r="AI143" s="53"/>
      <c r="AJ143" s="53"/>
      <c r="AK143" s="53"/>
      <c r="AL143" s="53"/>
      <c r="AM143" s="53"/>
      <c r="AN143" s="16"/>
      <c r="AO143" s="24" t="s">
        <v>32</v>
      </c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  <c r="BY143" s="17">
        <v>5</v>
      </c>
      <c r="BZ143" s="18">
        <v>44712</v>
      </c>
      <c r="CA143" s="19" t="e">
        <f>IF(+B143&lt;44592,+#REF!+#REF!+N143,0)</f>
        <v>#REF!</v>
      </c>
      <c r="CB143" s="19">
        <f>IF(+B143&gt;44592,+IF(+B143&lt;44620,+#REF!+#REF!+N143,0),0)</f>
        <v>0</v>
      </c>
      <c r="CC143" s="19"/>
      <c r="CD143" s="19"/>
      <c r="CE143" s="19"/>
      <c r="CF143" s="19"/>
      <c r="CG143" s="19"/>
      <c r="CH143" s="19"/>
      <c r="CI143" s="19"/>
      <c r="CJ143" s="19"/>
      <c r="CK143" s="19"/>
      <c r="CL143" s="19"/>
    </row>
    <row r="144" spans="1:92" x14ac:dyDescent="0.25">
      <c r="A144" s="3">
        <f t="shared" si="37"/>
        <v>6</v>
      </c>
      <c r="B144" s="5"/>
      <c r="C144" s="6"/>
      <c r="D144" s="8"/>
      <c r="E144" s="80"/>
      <c r="F144" s="79"/>
      <c r="G144" s="21" t="s">
        <v>28</v>
      </c>
      <c r="H144" s="23"/>
      <c r="I144" s="54">
        <f t="shared" si="32"/>
        <v>0</v>
      </c>
      <c r="J144" s="7"/>
      <c r="K144" s="54">
        <f t="shared" si="33"/>
        <v>0</v>
      </c>
      <c r="L144" s="33">
        <v>25</v>
      </c>
      <c r="M144" s="4">
        <f t="shared" si="34"/>
        <v>0</v>
      </c>
      <c r="N144" s="4">
        <f t="shared" si="35"/>
        <v>0</v>
      </c>
      <c r="O144" s="4">
        <f t="shared" si="36"/>
        <v>0</v>
      </c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  <c r="AE144" s="53"/>
      <c r="AF144" s="53"/>
      <c r="AG144" s="53"/>
      <c r="AH144" s="53"/>
      <c r="AI144" s="53"/>
      <c r="AJ144" s="53"/>
      <c r="AK144" s="53"/>
      <c r="AL144" s="53"/>
      <c r="AM144" s="53"/>
      <c r="AN144" s="16"/>
      <c r="AO144" s="24" t="s">
        <v>33</v>
      </c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  <c r="BY144" s="17">
        <v>6</v>
      </c>
      <c r="BZ144" s="18">
        <v>44742</v>
      </c>
      <c r="CA144" s="19" t="e">
        <f>IF(+B144&lt;44592,+#REF!+#REF!+N144,0)</f>
        <v>#REF!</v>
      </c>
      <c r="CB144" s="19">
        <f>IF(+B144&gt;44592,+IF(+B144&lt;44620,+#REF!+#REF!+N144,0),0)</f>
        <v>0</v>
      </c>
      <c r="CC144" s="19"/>
      <c r="CD144" s="19"/>
      <c r="CE144" s="19"/>
      <c r="CF144" s="19"/>
      <c r="CG144" s="19"/>
      <c r="CH144" s="19"/>
      <c r="CI144" s="19"/>
      <c r="CJ144" s="19"/>
      <c r="CK144" s="19"/>
      <c r="CL144" s="19"/>
    </row>
    <row r="145" spans="1:90" x14ac:dyDescent="0.25">
      <c r="A145" s="3">
        <f t="shared" si="37"/>
        <v>7</v>
      </c>
      <c r="B145" s="5"/>
      <c r="C145" s="6"/>
      <c r="D145" s="8"/>
      <c r="E145" s="80"/>
      <c r="F145" s="79"/>
      <c r="G145" s="21" t="s">
        <v>28</v>
      </c>
      <c r="H145" s="23"/>
      <c r="I145" s="54">
        <f t="shared" si="32"/>
        <v>0</v>
      </c>
      <c r="J145" s="7"/>
      <c r="K145" s="54">
        <f t="shared" si="33"/>
        <v>0</v>
      </c>
      <c r="L145" s="33">
        <v>25</v>
      </c>
      <c r="M145" s="4">
        <f t="shared" si="34"/>
        <v>0</v>
      </c>
      <c r="N145" s="4">
        <f t="shared" si="35"/>
        <v>0</v>
      </c>
      <c r="O145" s="4">
        <f t="shared" si="36"/>
        <v>0</v>
      </c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  <c r="AE145" s="53"/>
      <c r="AF145" s="53"/>
      <c r="AG145" s="53"/>
      <c r="AH145" s="53"/>
      <c r="AI145" s="53"/>
      <c r="AJ145" s="53"/>
      <c r="AK145" s="53"/>
      <c r="AL145" s="53"/>
      <c r="AM145" s="53"/>
      <c r="AN145" s="16"/>
      <c r="AO145" s="24" t="s">
        <v>34</v>
      </c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  <c r="BY145" s="17">
        <v>7</v>
      </c>
      <c r="BZ145" s="18">
        <v>44773</v>
      </c>
      <c r="CA145" s="19" t="e">
        <f>IF(+B145&lt;44592,+#REF!+#REF!+N145,0)</f>
        <v>#REF!</v>
      </c>
      <c r="CB145" s="19">
        <f>IF(+B145&gt;44592,+IF(+B145&lt;44620,+#REF!+#REF!+N145,0),0)</f>
        <v>0</v>
      </c>
      <c r="CC145" s="19"/>
      <c r="CD145" s="19"/>
      <c r="CE145" s="19"/>
      <c r="CF145" s="19"/>
      <c r="CG145" s="19"/>
      <c r="CH145" s="19"/>
      <c r="CI145" s="19"/>
      <c r="CJ145" s="19"/>
      <c r="CK145" s="19"/>
      <c r="CL145" s="19"/>
    </row>
    <row r="146" spans="1:90" x14ac:dyDescent="0.25">
      <c r="A146" s="3">
        <f t="shared" si="37"/>
        <v>8</v>
      </c>
      <c r="B146" s="5"/>
      <c r="C146" s="6"/>
      <c r="D146" s="8"/>
      <c r="E146" s="80"/>
      <c r="F146" s="79"/>
      <c r="G146" s="21" t="s">
        <v>28</v>
      </c>
      <c r="H146" s="23"/>
      <c r="I146" s="54">
        <f t="shared" si="32"/>
        <v>0</v>
      </c>
      <c r="J146" s="7"/>
      <c r="K146" s="54">
        <f t="shared" si="33"/>
        <v>0</v>
      </c>
      <c r="L146" s="33">
        <v>25</v>
      </c>
      <c r="M146" s="4">
        <f t="shared" si="34"/>
        <v>0</v>
      </c>
      <c r="N146" s="4">
        <f t="shared" si="35"/>
        <v>0</v>
      </c>
      <c r="O146" s="4">
        <f t="shared" si="36"/>
        <v>0</v>
      </c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  <c r="AE146" s="53"/>
      <c r="AF146" s="53"/>
      <c r="AG146" s="53"/>
      <c r="AH146" s="53"/>
      <c r="AI146" s="53"/>
      <c r="AJ146" s="53"/>
      <c r="AK146" s="53"/>
      <c r="AL146" s="53"/>
      <c r="AM146" s="53"/>
      <c r="AN146" s="16"/>
      <c r="AO146" s="24" t="s">
        <v>35</v>
      </c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  <c r="BY146" s="17">
        <v>8</v>
      </c>
      <c r="BZ146" s="18">
        <v>44804</v>
      </c>
      <c r="CA146" s="19" t="e">
        <f>IF(+B146&lt;44592,+#REF!+#REF!+N146,0)</f>
        <v>#REF!</v>
      </c>
      <c r="CB146" s="19">
        <f>IF(+B146&gt;44592,+IF(+B146&lt;44620,+#REF!+#REF!+N146,0),0)</f>
        <v>0</v>
      </c>
      <c r="CC146" s="19"/>
      <c r="CD146" s="19"/>
      <c r="CE146" s="19"/>
      <c r="CF146" s="19"/>
      <c r="CG146" s="19"/>
      <c r="CH146" s="19"/>
      <c r="CI146" s="19"/>
      <c r="CJ146" s="19"/>
      <c r="CK146" s="19"/>
      <c r="CL146" s="19"/>
    </row>
    <row r="147" spans="1:90" x14ac:dyDescent="0.25">
      <c r="A147" s="3">
        <f t="shared" si="37"/>
        <v>9</v>
      </c>
      <c r="B147" s="5"/>
      <c r="C147" s="6"/>
      <c r="D147" s="8"/>
      <c r="E147" s="80"/>
      <c r="F147" s="79"/>
      <c r="G147" s="21" t="s">
        <v>28</v>
      </c>
      <c r="H147" s="23"/>
      <c r="I147" s="54">
        <f t="shared" si="32"/>
        <v>0</v>
      </c>
      <c r="J147" s="7"/>
      <c r="K147" s="54">
        <f t="shared" si="33"/>
        <v>0</v>
      </c>
      <c r="L147" s="33">
        <v>25</v>
      </c>
      <c r="M147" s="4">
        <f t="shared" si="34"/>
        <v>0</v>
      </c>
      <c r="N147" s="4">
        <f t="shared" si="35"/>
        <v>0</v>
      </c>
      <c r="O147" s="4">
        <f t="shared" si="36"/>
        <v>0</v>
      </c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  <c r="AE147" s="53"/>
      <c r="AF147" s="53"/>
      <c r="AG147" s="53"/>
      <c r="AH147" s="53"/>
      <c r="AI147" s="53"/>
      <c r="AJ147" s="53"/>
      <c r="AK147" s="53"/>
      <c r="AL147" s="53"/>
      <c r="AM147" s="53"/>
      <c r="AN147" s="16"/>
      <c r="AO147" s="24" t="s">
        <v>36</v>
      </c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  <c r="BY147" s="17">
        <v>9</v>
      </c>
      <c r="BZ147" s="18">
        <v>44834</v>
      </c>
      <c r="CA147" s="19" t="e">
        <f>IF(+B147&lt;44592,+#REF!+#REF!+N147,0)</f>
        <v>#REF!</v>
      </c>
      <c r="CB147" s="19">
        <f>IF(+B147&gt;44592,+IF(+B147&lt;44620,+#REF!+#REF!+N147,0),0)</f>
        <v>0</v>
      </c>
      <c r="CC147" s="19"/>
      <c r="CD147" s="19"/>
      <c r="CE147" s="19"/>
      <c r="CF147" s="19"/>
      <c r="CG147" s="19"/>
      <c r="CH147" s="19"/>
      <c r="CI147" s="19"/>
      <c r="CJ147" s="19"/>
      <c r="CK147" s="19"/>
      <c r="CL147" s="19"/>
    </row>
    <row r="148" spans="1:90" x14ac:dyDescent="0.25">
      <c r="A148" s="3">
        <f t="shared" si="37"/>
        <v>10</v>
      </c>
      <c r="B148" s="5"/>
      <c r="C148" s="6"/>
      <c r="D148" s="8"/>
      <c r="E148" s="80"/>
      <c r="F148" s="79"/>
      <c r="G148" s="21" t="s">
        <v>28</v>
      </c>
      <c r="H148" s="23"/>
      <c r="I148" s="54">
        <f t="shared" si="32"/>
        <v>0</v>
      </c>
      <c r="J148" s="7"/>
      <c r="K148" s="54">
        <f t="shared" si="33"/>
        <v>0</v>
      </c>
      <c r="L148" s="33">
        <v>25</v>
      </c>
      <c r="M148" s="4">
        <f t="shared" si="34"/>
        <v>0</v>
      </c>
      <c r="N148" s="4">
        <f t="shared" si="35"/>
        <v>0</v>
      </c>
      <c r="O148" s="4">
        <f t="shared" si="36"/>
        <v>0</v>
      </c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  <c r="AE148" s="53"/>
      <c r="AF148" s="53"/>
      <c r="AG148" s="53"/>
      <c r="AH148" s="53"/>
      <c r="AI148" s="53"/>
      <c r="AJ148" s="53"/>
      <c r="AK148" s="53"/>
      <c r="AL148" s="53"/>
      <c r="AM148" s="53"/>
      <c r="AN148" s="16"/>
      <c r="AO148" s="24" t="s">
        <v>37</v>
      </c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  <c r="BY148" s="17">
        <v>10</v>
      </c>
      <c r="BZ148" s="18">
        <v>44865</v>
      </c>
      <c r="CA148" s="19" t="e">
        <f>IF(+B148&lt;44592,+#REF!+#REF!+N148,0)</f>
        <v>#REF!</v>
      </c>
      <c r="CB148" s="19">
        <f>IF(+B148&gt;44592,+IF(+B148&lt;44620,+#REF!+#REF!+N148,0),0)</f>
        <v>0</v>
      </c>
      <c r="CC148" s="19"/>
      <c r="CD148" s="19"/>
      <c r="CE148" s="19"/>
      <c r="CF148" s="19"/>
      <c r="CG148" s="19"/>
      <c r="CH148" s="19"/>
      <c r="CI148" s="19"/>
      <c r="CJ148" s="19"/>
      <c r="CK148" s="19"/>
      <c r="CL148" s="19"/>
    </row>
    <row r="149" spans="1:90" x14ac:dyDescent="0.25">
      <c r="A149" s="3">
        <f t="shared" si="37"/>
        <v>11</v>
      </c>
      <c r="B149" s="5"/>
      <c r="C149" s="6"/>
      <c r="D149" s="8"/>
      <c r="E149" s="80"/>
      <c r="F149" s="79"/>
      <c r="G149" s="21" t="s">
        <v>28</v>
      </c>
      <c r="H149" s="23"/>
      <c r="I149" s="54">
        <f t="shared" si="32"/>
        <v>0</v>
      </c>
      <c r="J149" s="7"/>
      <c r="K149" s="54">
        <f t="shared" si="33"/>
        <v>0</v>
      </c>
      <c r="L149" s="33">
        <v>25</v>
      </c>
      <c r="M149" s="4">
        <f t="shared" si="34"/>
        <v>0</v>
      </c>
      <c r="N149" s="4">
        <f t="shared" si="35"/>
        <v>0</v>
      </c>
      <c r="O149" s="4">
        <f t="shared" si="36"/>
        <v>0</v>
      </c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  <c r="AE149" s="53"/>
      <c r="AF149" s="53"/>
      <c r="AG149" s="53"/>
      <c r="AH149" s="53"/>
      <c r="AI149" s="53"/>
      <c r="AJ149" s="53"/>
      <c r="AK149" s="53"/>
      <c r="AL149" s="53"/>
      <c r="AM149" s="53"/>
      <c r="AN149" s="16"/>
      <c r="AO149" s="24" t="s">
        <v>38</v>
      </c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  <c r="BY149" s="17">
        <v>11</v>
      </c>
      <c r="BZ149" s="18">
        <v>44895</v>
      </c>
      <c r="CA149" s="19" t="e">
        <f>IF(+B149&lt;44592,+#REF!+#REF!+N149,0)</f>
        <v>#REF!</v>
      </c>
      <c r="CB149" s="19">
        <f>IF(+B149&gt;44592,+IF(+B149&lt;44620,+#REF!+#REF!+N149,0),0)</f>
        <v>0</v>
      </c>
      <c r="CC149" s="19"/>
      <c r="CD149" s="19"/>
      <c r="CE149" s="19"/>
      <c r="CF149" s="19"/>
      <c r="CG149" s="19"/>
      <c r="CH149" s="19"/>
      <c r="CI149" s="19"/>
      <c r="CJ149" s="19"/>
      <c r="CK149" s="19"/>
      <c r="CL149" s="19"/>
    </row>
    <row r="150" spans="1:90" x14ac:dyDescent="0.25">
      <c r="A150" s="3">
        <f t="shared" si="37"/>
        <v>12</v>
      </c>
      <c r="B150" s="5"/>
      <c r="C150" s="6"/>
      <c r="D150" s="8"/>
      <c r="E150" s="80"/>
      <c r="F150" s="79"/>
      <c r="G150" s="21" t="s">
        <v>28</v>
      </c>
      <c r="H150" s="23"/>
      <c r="I150" s="54">
        <f t="shared" si="32"/>
        <v>0</v>
      </c>
      <c r="J150" s="7"/>
      <c r="K150" s="54">
        <f t="shared" si="33"/>
        <v>0</v>
      </c>
      <c r="L150" s="33">
        <v>25</v>
      </c>
      <c r="M150" s="4">
        <f t="shared" si="34"/>
        <v>0</v>
      </c>
      <c r="N150" s="4">
        <f t="shared" si="35"/>
        <v>0</v>
      </c>
      <c r="O150" s="4">
        <f t="shared" si="36"/>
        <v>0</v>
      </c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  <c r="AE150" s="53"/>
      <c r="AF150" s="53"/>
      <c r="AG150" s="53"/>
      <c r="AH150" s="53"/>
      <c r="AI150" s="53"/>
      <c r="AJ150" s="53"/>
      <c r="AK150" s="53"/>
      <c r="AL150" s="53"/>
      <c r="AM150" s="53"/>
      <c r="AN150" s="16"/>
      <c r="AO150" s="24" t="s">
        <v>39</v>
      </c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  <c r="BY150" s="17">
        <v>12</v>
      </c>
      <c r="BZ150" s="18">
        <v>44926</v>
      </c>
      <c r="CA150" s="19" t="e">
        <f>IF(+B150&lt;44592,+#REF!+#REF!+N150,0)</f>
        <v>#REF!</v>
      </c>
      <c r="CB150" s="19">
        <f>IF(+B150&gt;44592,+IF(+B150&lt;44620,+#REF!+#REF!+N150,0),0)</f>
        <v>0</v>
      </c>
      <c r="CC150" s="19"/>
      <c r="CD150" s="19"/>
      <c r="CE150" s="19"/>
      <c r="CF150" s="19"/>
      <c r="CG150" s="19"/>
      <c r="CH150" s="19"/>
      <c r="CI150" s="19"/>
      <c r="CJ150" s="19"/>
      <c r="CK150" s="19"/>
      <c r="CL150" s="19"/>
    </row>
    <row r="151" spans="1:90" x14ac:dyDescent="0.25">
      <c r="A151" s="3">
        <f t="shared" si="37"/>
        <v>13</v>
      </c>
      <c r="B151" s="5"/>
      <c r="C151" s="6"/>
      <c r="D151" s="8"/>
      <c r="E151" s="80"/>
      <c r="F151" s="79"/>
      <c r="G151" s="21" t="s">
        <v>28</v>
      </c>
      <c r="H151" s="23"/>
      <c r="I151" s="54">
        <f t="shared" si="32"/>
        <v>0</v>
      </c>
      <c r="J151" s="7"/>
      <c r="K151" s="54">
        <f t="shared" si="33"/>
        <v>0</v>
      </c>
      <c r="L151" s="33">
        <v>25</v>
      </c>
      <c r="M151" s="4">
        <f t="shared" si="34"/>
        <v>0</v>
      </c>
      <c r="N151" s="4">
        <f t="shared" si="35"/>
        <v>0</v>
      </c>
      <c r="O151" s="4">
        <f t="shared" si="36"/>
        <v>0</v>
      </c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  <c r="AE151" s="53"/>
      <c r="AF151" s="53"/>
      <c r="AG151" s="53"/>
      <c r="AH151" s="53"/>
      <c r="AI151" s="53"/>
      <c r="AJ151" s="53"/>
      <c r="AK151" s="53"/>
      <c r="AL151" s="53"/>
      <c r="AM151" s="53"/>
      <c r="AN151" s="16"/>
      <c r="AO151" s="24" t="s">
        <v>40</v>
      </c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  <c r="BY151" s="17"/>
      <c r="BZ151" s="20"/>
      <c r="CA151" s="19" t="e">
        <f>IF(+B151&lt;44592,+#REF!+#REF!+N151,0)</f>
        <v>#REF!</v>
      </c>
      <c r="CB151" s="19">
        <f>IF(+B151&gt;44592,+IF(+B151&lt;44620,+#REF!+#REF!+N151,0),0)</f>
        <v>0</v>
      </c>
      <c r="CC151" s="19"/>
      <c r="CD151" s="19"/>
      <c r="CE151" s="19"/>
      <c r="CF151" s="19"/>
      <c r="CG151" s="19"/>
      <c r="CH151" s="19"/>
      <c r="CI151" s="19"/>
      <c r="CJ151" s="19"/>
      <c r="CK151" s="19"/>
      <c r="CL151" s="19"/>
    </row>
    <row r="152" spans="1:90" x14ac:dyDescent="0.25">
      <c r="A152" s="3">
        <f t="shared" si="37"/>
        <v>14</v>
      </c>
      <c r="B152" s="5"/>
      <c r="C152" s="6"/>
      <c r="D152" s="8"/>
      <c r="E152" s="80"/>
      <c r="F152" s="79"/>
      <c r="G152" s="21" t="s">
        <v>28</v>
      </c>
      <c r="H152" s="23"/>
      <c r="I152" s="54">
        <f t="shared" si="32"/>
        <v>0</v>
      </c>
      <c r="J152" s="7"/>
      <c r="K152" s="54">
        <f t="shared" si="33"/>
        <v>0</v>
      </c>
      <c r="L152" s="33">
        <v>25</v>
      </c>
      <c r="M152" s="4">
        <f t="shared" si="34"/>
        <v>0</v>
      </c>
      <c r="N152" s="4">
        <f t="shared" si="35"/>
        <v>0</v>
      </c>
      <c r="O152" s="4">
        <f t="shared" si="36"/>
        <v>0</v>
      </c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  <c r="AE152" s="53"/>
      <c r="AF152" s="53"/>
      <c r="AG152" s="53"/>
      <c r="AH152" s="53"/>
      <c r="AI152" s="53"/>
      <c r="AJ152" s="53"/>
      <c r="AK152" s="53"/>
      <c r="AL152" s="53"/>
      <c r="AM152" s="53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  <c r="BY152" s="17"/>
      <c r="BZ152" s="20"/>
      <c r="CA152" s="19" t="e">
        <f>IF(+B152&lt;44592,+#REF!+#REF!+N152,0)</f>
        <v>#REF!</v>
      </c>
      <c r="CB152" s="19">
        <f>IF(+B152&gt;44592,+IF(+B152&lt;44620,+#REF!+#REF!+N152,0),0)</f>
        <v>0</v>
      </c>
      <c r="CC152" s="19"/>
      <c r="CD152" s="19"/>
      <c r="CE152" s="19"/>
      <c r="CF152" s="19"/>
      <c r="CG152" s="19"/>
      <c r="CH152" s="19"/>
      <c r="CI152" s="19"/>
      <c r="CJ152" s="19"/>
      <c r="CK152" s="19"/>
      <c r="CL152" s="19"/>
    </row>
    <row r="153" spans="1:90" x14ac:dyDescent="0.25">
      <c r="A153" s="3">
        <f t="shared" si="37"/>
        <v>15</v>
      </c>
      <c r="B153" s="5"/>
      <c r="C153" s="6"/>
      <c r="D153" s="8"/>
      <c r="E153" s="80"/>
      <c r="F153" s="79"/>
      <c r="G153" s="21" t="s">
        <v>28</v>
      </c>
      <c r="H153" s="23"/>
      <c r="I153" s="54">
        <f t="shared" si="32"/>
        <v>0</v>
      </c>
      <c r="J153" s="7"/>
      <c r="K153" s="54">
        <f t="shared" si="33"/>
        <v>0</v>
      </c>
      <c r="L153" s="33">
        <v>25</v>
      </c>
      <c r="M153" s="4">
        <f t="shared" si="34"/>
        <v>0</v>
      </c>
      <c r="N153" s="4">
        <f t="shared" si="35"/>
        <v>0</v>
      </c>
      <c r="O153" s="4">
        <f t="shared" si="36"/>
        <v>0</v>
      </c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  <c r="AE153" s="53"/>
      <c r="AF153" s="53"/>
      <c r="AG153" s="53"/>
      <c r="AH153" s="53"/>
      <c r="AI153" s="53"/>
      <c r="AJ153" s="53"/>
      <c r="AK153" s="53"/>
      <c r="AL153" s="53"/>
      <c r="AM153" s="53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  <c r="BY153" s="17"/>
      <c r="BZ153" s="20"/>
      <c r="CA153" s="19" t="e">
        <f>IF(+B153&lt;44592,+#REF!+#REF!+N153,0)</f>
        <v>#REF!</v>
      </c>
      <c r="CB153" s="19">
        <f>IF(+B153&gt;44592,+IF(+B153&lt;44620,+#REF!+#REF!+N153,0),0)</f>
        <v>0</v>
      </c>
      <c r="CC153" s="19"/>
      <c r="CD153" s="19"/>
      <c r="CE153" s="19"/>
      <c r="CF153" s="19"/>
      <c r="CG153" s="19"/>
      <c r="CH153" s="19"/>
      <c r="CI153" s="19"/>
      <c r="CJ153" s="19"/>
      <c r="CK153" s="19"/>
      <c r="CL153" s="19"/>
    </row>
    <row r="154" spans="1:90" x14ac:dyDescent="0.25">
      <c r="A154" s="3">
        <f t="shared" si="37"/>
        <v>16</v>
      </c>
      <c r="B154" s="5"/>
      <c r="C154" s="6"/>
      <c r="D154" s="8"/>
      <c r="E154" s="80"/>
      <c r="F154" s="79"/>
      <c r="G154" s="21" t="s">
        <v>28</v>
      </c>
      <c r="H154" s="23"/>
      <c r="I154" s="54">
        <f t="shared" si="32"/>
        <v>0</v>
      </c>
      <c r="J154" s="7"/>
      <c r="K154" s="54">
        <f t="shared" si="33"/>
        <v>0</v>
      </c>
      <c r="L154" s="33">
        <v>25</v>
      </c>
      <c r="M154" s="4">
        <f t="shared" si="34"/>
        <v>0</v>
      </c>
      <c r="N154" s="4">
        <f t="shared" si="35"/>
        <v>0</v>
      </c>
      <c r="O154" s="4">
        <f t="shared" si="36"/>
        <v>0</v>
      </c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  <c r="AE154" s="53"/>
      <c r="AF154" s="53"/>
      <c r="AG154" s="53"/>
      <c r="AH154" s="53"/>
      <c r="AI154" s="53"/>
      <c r="AJ154" s="53"/>
      <c r="AK154" s="53"/>
      <c r="AL154" s="53"/>
      <c r="AM154" s="53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  <c r="BY154" s="17"/>
      <c r="BZ154" s="20"/>
      <c r="CA154" s="19" t="e">
        <f>IF(+B154&lt;44592,+#REF!+#REF!+N154,0)</f>
        <v>#REF!</v>
      </c>
      <c r="CB154" s="19">
        <f>IF(+B154&gt;44592,+IF(+B154&lt;44620,+#REF!+#REF!+N154,0),0)</f>
        <v>0</v>
      </c>
      <c r="CC154" s="19"/>
      <c r="CD154" s="19"/>
      <c r="CE154" s="19"/>
      <c r="CF154" s="19"/>
      <c r="CG154" s="19"/>
      <c r="CH154" s="19"/>
      <c r="CI154" s="19"/>
      <c r="CJ154" s="19"/>
      <c r="CK154" s="19"/>
      <c r="CL154" s="19"/>
    </row>
    <row r="155" spans="1:90" x14ac:dyDescent="0.25">
      <c r="A155" s="3">
        <f t="shared" si="37"/>
        <v>17</v>
      </c>
      <c r="B155" s="5"/>
      <c r="C155" s="6"/>
      <c r="D155" s="8"/>
      <c r="E155" s="80"/>
      <c r="F155" s="79"/>
      <c r="G155" s="21" t="s">
        <v>28</v>
      </c>
      <c r="H155" s="23"/>
      <c r="I155" s="54">
        <f t="shared" si="32"/>
        <v>0</v>
      </c>
      <c r="J155" s="7"/>
      <c r="K155" s="54">
        <f t="shared" si="33"/>
        <v>0</v>
      </c>
      <c r="L155" s="33">
        <v>25</v>
      </c>
      <c r="M155" s="4">
        <f t="shared" si="34"/>
        <v>0</v>
      </c>
      <c r="N155" s="4">
        <f t="shared" si="35"/>
        <v>0</v>
      </c>
      <c r="O155" s="4">
        <f t="shared" si="36"/>
        <v>0</v>
      </c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  <c r="AE155" s="53"/>
      <c r="AF155" s="53"/>
      <c r="AG155" s="53"/>
      <c r="AH155" s="53"/>
      <c r="AI155" s="53"/>
      <c r="AJ155" s="53"/>
      <c r="AK155" s="53"/>
      <c r="AL155" s="53"/>
      <c r="AM155" s="53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  <c r="BY155" s="17"/>
      <c r="BZ155" s="20"/>
      <c r="CA155" s="19" t="e">
        <f>IF(+B155&lt;44592,+#REF!+#REF!+N155,0)</f>
        <v>#REF!</v>
      </c>
      <c r="CB155" s="19">
        <f>IF(+B155&gt;44592,+IF(+B155&lt;44620,+#REF!+#REF!+N155,0),0)</f>
        <v>0</v>
      </c>
      <c r="CC155" s="19"/>
      <c r="CD155" s="19"/>
      <c r="CE155" s="19"/>
      <c r="CF155" s="19"/>
      <c r="CG155" s="19"/>
      <c r="CH155" s="19"/>
      <c r="CI155" s="19"/>
      <c r="CJ155" s="19"/>
      <c r="CK155" s="19"/>
      <c r="CL155" s="19"/>
    </row>
    <row r="156" spans="1:90" x14ac:dyDescent="0.25">
      <c r="A156" s="3">
        <f t="shared" si="37"/>
        <v>18</v>
      </c>
      <c r="B156" s="5"/>
      <c r="C156" s="6"/>
      <c r="D156" s="8"/>
      <c r="E156" s="80"/>
      <c r="F156" s="79"/>
      <c r="G156" s="21" t="s">
        <v>28</v>
      </c>
      <c r="H156" s="23"/>
      <c r="I156" s="54">
        <f t="shared" si="32"/>
        <v>0</v>
      </c>
      <c r="J156" s="7"/>
      <c r="K156" s="54">
        <f t="shared" si="33"/>
        <v>0</v>
      </c>
      <c r="L156" s="33">
        <v>25</v>
      </c>
      <c r="M156" s="4">
        <f t="shared" si="34"/>
        <v>0</v>
      </c>
      <c r="N156" s="4">
        <f t="shared" si="35"/>
        <v>0</v>
      </c>
      <c r="O156" s="4">
        <f t="shared" si="36"/>
        <v>0</v>
      </c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  <c r="AE156" s="53"/>
      <c r="AF156" s="53"/>
      <c r="AG156" s="53"/>
      <c r="AH156" s="53"/>
      <c r="AI156" s="53"/>
      <c r="AJ156" s="53"/>
      <c r="AK156" s="53"/>
      <c r="AL156" s="53"/>
      <c r="AM156" s="53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  <c r="BY156" s="17"/>
      <c r="BZ156" s="20"/>
      <c r="CA156" s="19" t="e">
        <f>IF(+B156&lt;44592,+#REF!+#REF!+N156,0)</f>
        <v>#REF!</v>
      </c>
      <c r="CB156" s="19">
        <f>IF(+B156&gt;44592,+IF(+B156&lt;44620,+#REF!+#REF!+N156,0),0)</f>
        <v>0</v>
      </c>
      <c r="CC156" s="19"/>
      <c r="CD156" s="19"/>
      <c r="CE156" s="19"/>
      <c r="CF156" s="19"/>
      <c r="CG156" s="19"/>
      <c r="CH156" s="19"/>
      <c r="CI156" s="19"/>
      <c r="CJ156" s="19"/>
      <c r="CK156" s="19"/>
      <c r="CL156" s="19"/>
    </row>
    <row r="157" spans="1:90" x14ac:dyDescent="0.25">
      <c r="A157" s="3">
        <f t="shared" si="37"/>
        <v>19</v>
      </c>
      <c r="B157" s="5"/>
      <c r="C157" s="6"/>
      <c r="D157" s="8"/>
      <c r="E157" s="80"/>
      <c r="F157" s="79"/>
      <c r="G157" s="21" t="s">
        <v>28</v>
      </c>
      <c r="H157" s="23"/>
      <c r="I157" s="54">
        <f t="shared" si="32"/>
        <v>0</v>
      </c>
      <c r="J157" s="7"/>
      <c r="K157" s="54">
        <f t="shared" si="33"/>
        <v>0</v>
      </c>
      <c r="L157" s="33">
        <v>25</v>
      </c>
      <c r="M157" s="4">
        <f t="shared" si="34"/>
        <v>0</v>
      </c>
      <c r="N157" s="4">
        <f t="shared" si="35"/>
        <v>0</v>
      </c>
      <c r="O157" s="4">
        <f t="shared" si="36"/>
        <v>0</v>
      </c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  <c r="AE157" s="53"/>
      <c r="AF157" s="53"/>
      <c r="AG157" s="53"/>
      <c r="AH157" s="53"/>
      <c r="AI157" s="53"/>
      <c r="AJ157" s="53"/>
      <c r="AK157" s="53"/>
      <c r="AL157" s="53"/>
      <c r="AM157" s="53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  <c r="BY157" s="17"/>
      <c r="BZ157" s="20"/>
      <c r="CA157" s="19" t="e">
        <f>IF(+B157&lt;44592,+#REF!+#REF!+N157,0)</f>
        <v>#REF!</v>
      </c>
      <c r="CB157" s="19">
        <f>IF(+B157&gt;44592,+IF(+B157&lt;44620,+#REF!+#REF!+N157,0),0)</f>
        <v>0</v>
      </c>
      <c r="CC157" s="19"/>
      <c r="CD157" s="19"/>
      <c r="CE157" s="19"/>
      <c r="CF157" s="19"/>
      <c r="CG157" s="19"/>
      <c r="CH157" s="19"/>
      <c r="CI157" s="19"/>
      <c r="CJ157" s="19"/>
      <c r="CK157" s="19"/>
      <c r="CL157" s="19"/>
    </row>
    <row r="158" spans="1:90" x14ac:dyDescent="0.25">
      <c r="A158" s="3">
        <f t="shared" si="37"/>
        <v>20</v>
      </c>
      <c r="B158" s="5"/>
      <c r="C158" s="6"/>
      <c r="D158" s="8"/>
      <c r="E158" s="80"/>
      <c r="F158" s="79"/>
      <c r="G158" s="21" t="s">
        <v>28</v>
      </c>
      <c r="H158" s="23"/>
      <c r="I158" s="54">
        <f t="shared" si="32"/>
        <v>0</v>
      </c>
      <c r="J158" s="7"/>
      <c r="K158" s="54">
        <f t="shared" si="33"/>
        <v>0</v>
      </c>
      <c r="L158" s="33">
        <v>25</v>
      </c>
      <c r="M158" s="4">
        <f t="shared" si="34"/>
        <v>0</v>
      </c>
      <c r="N158" s="4">
        <f t="shared" si="35"/>
        <v>0</v>
      </c>
      <c r="O158" s="4">
        <f t="shared" si="36"/>
        <v>0</v>
      </c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  <c r="AE158" s="53"/>
      <c r="AF158" s="53"/>
      <c r="AG158" s="53"/>
      <c r="AH158" s="53"/>
      <c r="AI158" s="53"/>
      <c r="AJ158" s="53"/>
      <c r="AK158" s="53"/>
      <c r="AL158" s="53"/>
      <c r="AM158" s="53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  <c r="BY158" s="17"/>
      <c r="BZ158" s="20"/>
      <c r="CA158" s="19" t="e">
        <f>IF(+B158&lt;44592,+#REF!+#REF!+N158,0)</f>
        <v>#REF!</v>
      </c>
      <c r="CB158" s="19">
        <f>IF(+B158&gt;44592,+IF(+B158&lt;44620,+#REF!+#REF!+N158,0),0)</f>
        <v>0</v>
      </c>
      <c r="CC158" s="19"/>
      <c r="CD158" s="19"/>
      <c r="CE158" s="19"/>
      <c r="CF158" s="19"/>
      <c r="CG158" s="19"/>
      <c r="CH158" s="19"/>
      <c r="CI158" s="19"/>
      <c r="CJ158" s="19"/>
      <c r="CK158" s="19"/>
      <c r="CL158" s="19"/>
    </row>
    <row r="159" spans="1:90" x14ac:dyDescent="0.25">
      <c r="A159" s="3">
        <f t="shared" si="37"/>
        <v>21</v>
      </c>
      <c r="B159" s="5"/>
      <c r="C159" s="6"/>
      <c r="D159" s="8"/>
      <c r="E159" s="80"/>
      <c r="F159" s="79"/>
      <c r="G159" s="21" t="s">
        <v>28</v>
      </c>
      <c r="H159" s="23"/>
      <c r="I159" s="54">
        <f t="shared" si="32"/>
        <v>0</v>
      </c>
      <c r="J159" s="7"/>
      <c r="K159" s="54">
        <f t="shared" si="33"/>
        <v>0</v>
      </c>
      <c r="L159" s="33">
        <v>25</v>
      </c>
      <c r="M159" s="4">
        <f t="shared" si="34"/>
        <v>0</v>
      </c>
      <c r="N159" s="4">
        <f t="shared" si="35"/>
        <v>0</v>
      </c>
      <c r="O159" s="4">
        <f t="shared" si="36"/>
        <v>0</v>
      </c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  <c r="AE159" s="53"/>
      <c r="AF159" s="53"/>
      <c r="AG159" s="53"/>
      <c r="AH159" s="53"/>
      <c r="AI159" s="53"/>
      <c r="AJ159" s="53"/>
      <c r="AK159" s="53"/>
      <c r="AL159" s="53"/>
      <c r="AM159" s="53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  <c r="BY159" s="17"/>
      <c r="BZ159" s="17"/>
      <c r="CA159" s="19" t="e">
        <f>IF(+B159&lt;44592,+#REF!+#REF!+N159,0)</f>
        <v>#REF!</v>
      </c>
      <c r="CB159" s="19">
        <f>IF(+B159&gt;44592,+IF(+B159&lt;44620,+#REF!+#REF!+N159,0),0)</f>
        <v>0</v>
      </c>
      <c r="CC159" s="19"/>
      <c r="CD159" s="19"/>
      <c r="CE159" s="19"/>
      <c r="CF159" s="19"/>
      <c r="CG159" s="19"/>
      <c r="CH159" s="19"/>
      <c r="CI159" s="19"/>
      <c r="CJ159" s="19"/>
      <c r="CK159" s="19"/>
      <c r="CL159" s="19"/>
    </row>
    <row r="160" spans="1:90" x14ac:dyDescent="0.25">
      <c r="A160" s="3">
        <f t="shared" si="37"/>
        <v>22</v>
      </c>
      <c r="B160" s="5"/>
      <c r="C160" s="6"/>
      <c r="D160" s="8"/>
      <c r="E160" s="80"/>
      <c r="F160" s="79"/>
      <c r="G160" s="21" t="s">
        <v>28</v>
      </c>
      <c r="H160" s="23"/>
      <c r="I160" s="54">
        <f t="shared" si="32"/>
        <v>0</v>
      </c>
      <c r="J160" s="7"/>
      <c r="K160" s="54">
        <f t="shared" si="33"/>
        <v>0</v>
      </c>
      <c r="L160" s="33">
        <v>25</v>
      </c>
      <c r="M160" s="4">
        <f t="shared" si="34"/>
        <v>0</v>
      </c>
      <c r="N160" s="4">
        <f t="shared" si="35"/>
        <v>0</v>
      </c>
      <c r="O160" s="4">
        <f t="shared" si="36"/>
        <v>0</v>
      </c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  <c r="AE160" s="53"/>
      <c r="AF160" s="53"/>
      <c r="AG160" s="53"/>
      <c r="AH160" s="53"/>
      <c r="AI160" s="53"/>
      <c r="AJ160" s="53"/>
      <c r="AK160" s="53"/>
      <c r="AL160" s="53"/>
      <c r="AM160" s="53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  <c r="BY160" s="17"/>
      <c r="BZ160" s="17"/>
      <c r="CA160" s="19" t="e">
        <f>IF(+B160&lt;44592,+#REF!+#REF!+N160,0)</f>
        <v>#REF!</v>
      </c>
      <c r="CB160" s="19">
        <f>IF(+B160&gt;44592,+IF(+B160&lt;44620,+#REF!+#REF!+N160,0),0)</f>
        <v>0</v>
      </c>
      <c r="CC160" s="19"/>
      <c r="CD160" s="19"/>
      <c r="CE160" s="19"/>
      <c r="CF160" s="19"/>
      <c r="CG160" s="19"/>
      <c r="CH160" s="19"/>
      <c r="CI160" s="19"/>
      <c r="CJ160" s="19"/>
      <c r="CK160" s="19"/>
      <c r="CL160" s="19"/>
    </row>
    <row r="161" spans="1:92" x14ac:dyDescent="0.25">
      <c r="A161" s="3">
        <f t="shared" si="37"/>
        <v>23</v>
      </c>
      <c r="B161" s="5"/>
      <c r="C161" s="6"/>
      <c r="D161" s="8"/>
      <c r="E161" s="80"/>
      <c r="F161" s="79"/>
      <c r="G161" s="21" t="s">
        <v>28</v>
      </c>
      <c r="H161" s="23"/>
      <c r="I161" s="54">
        <f t="shared" si="32"/>
        <v>0</v>
      </c>
      <c r="J161" s="7"/>
      <c r="K161" s="54">
        <f t="shared" si="33"/>
        <v>0</v>
      </c>
      <c r="L161" s="33">
        <v>25</v>
      </c>
      <c r="M161" s="4">
        <f t="shared" si="34"/>
        <v>0</v>
      </c>
      <c r="N161" s="4">
        <f t="shared" si="35"/>
        <v>0</v>
      </c>
      <c r="O161" s="4">
        <f t="shared" si="36"/>
        <v>0</v>
      </c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  <c r="AE161" s="53"/>
      <c r="AF161" s="53"/>
      <c r="AG161" s="53"/>
      <c r="AH161" s="53"/>
      <c r="AI161" s="53"/>
      <c r="AJ161" s="53"/>
      <c r="AK161" s="53"/>
      <c r="AL161" s="53"/>
      <c r="AM161" s="53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  <c r="BY161" s="17"/>
      <c r="BZ161" s="17"/>
      <c r="CA161" s="19" t="e">
        <f>IF(+B161&lt;44592,+#REF!+#REF!+N161,0)</f>
        <v>#REF!</v>
      </c>
      <c r="CB161" s="19">
        <f>IF(+B161&gt;44592,+IF(+B161&lt;44620,+#REF!+#REF!+N161,0),0)</f>
        <v>0</v>
      </c>
      <c r="CC161" s="19"/>
      <c r="CD161" s="19"/>
      <c r="CE161" s="19"/>
      <c r="CF161" s="19"/>
      <c r="CG161" s="19"/>
      <c r="CH161" s="19"/>
      <c r="CI161" s="19"/>
      <c r="CJ161" s="19"/>
      <c r="CK161" s="19"/>
      <c r="CL161" s="19"/>
    </row>
    <row r="162" spans="1:92" x14ac:dyDescent="0.25">
      <c r="A162" s="3">
        <f t="shared" si="37"/>
        <v>24</v>
      </c>
      <c r="B162" s="5"/>
      <c r="C162" s="6"/>
      <c r="D162" s="8"/>
      <c r="E162" s="80"/>
      <c r="F162" s="79"/>
      <c r="G162" s="21" t="s">
        <v>28</v>
      </c>
      <c r="H162" s="23"/>
      <c r="I162" s="54">
        <f t="shared" si="32"/>
        <v>0</v>
      </c>
      <c r="J162" s="7"/>
      <c r="K162" s="54">
        <f t="shared" si="33"/>
        <v>0</v>
      </c>
      <c r="L162" s="33">
        <v>25</v>
      </c>
      <c r="M162" s="4">
        <f t="shared" si="34"/>
        <v>0</v>
      </c>
      <c r="N162" s="4">
        <f t="shared" si="35"/>
        <v>0</v>
      </c>
      <c r="O162" s="4">
        <f t="shared" si="36"/>
        <v>0</v>
      </c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  <c r="AE162" s="53"/>
      <c r="AF162" s="53"/>
      <c r="AG162" s="53"/>
      <c r="AH162" s="53"/>
      <c r="AI162" s="53"/>
      <c r="AJ162" s="53"/>
      <c r="AK162" s="53"/>
      <c r="AL162" s="53"/>
      <c r="AM162" s="53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  <c r="BY162" s="17"/>
      <c r="BZ162" s="17"/>
      <c r="CA162" s="19" t="e">
        <f>IF(+B162&lt;44592,+#REF!+#REF!+N162,0)</f>
        <v>#REF!</v>
      </c>
      <c r="CB162" s="19">
        <f>IF(+B162&gt;44592,+IF(+B162&lt;44620,+#REF!+#REF!+N162,0),0)</f>
        <v>0</v>
      </c>
      <c r="CC162" s="19"/>
      <c r="CD162" s="19"/>
      <c r="CE162" s="19"/>
      <c r="CF162" s="19"/>
      <c r="CG162" s="19"/>
      <c r="CH162" s="19"/>
      <c r="CI162" s="19"/>
      <c r="CJ162" s="19"/>
      <c r="CK162" s="19"/>
      <c r="CL162" s="19"/>
    </row>
    <row r="163" spans="1:92" x14ac:dyDescent="0.25">
      <c r="A163" s="3">
        <f t="shared" si="37"/>
        <v>25</v>
      </c>
      <c r="B163" s="5"/>
      <c r="C163" s="6"/>
      <c r="D163" s="8"/>
      <c r="E163" s="80"/>
      <c r="F163" s="79"/>
      <c r="G163" s="21" t="s">
        <v>28</v>
      </c>
      <c r="H163" s="23"/>
      <c r="I163" s="54">
        <f t="shared" si="32"/>
        <v>0</v>
      </c>
      <c r="J163" s="7"/>
      <c r="K163" s="54">
        <f t="shared" si="33"/>
        <v>0</v>
      </c>
      <c r="L163" s="33">
        <v>25</v>
      </c>
      <c r="M163" s="4">
        <f t="shared" si="34"/>
        <v>0</v>
      </c>
      <c r="N163" s="4">
        <f t="shared" si="35"/>
        <v>0</v>
      </c>
      <c r="O163" s="4">
        <f t="shared" si="36"/>
        <v>0</v>
      </c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  <c r="AE163" s="53"/>
      <c r="AF163" s="53"/>
      <c r="AG163" s="53"/>
      <c r="AH163" s="53"/>
      <c r="AI163" s="53"/>
      <c r="AJ163" s="53"/>
      <c r="AK163" s="53"/>
      <c r="AL163" s="53"/>
      <c r="AM163" s="53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  <c r="BY163" s="17"/>
      <c r="BZ163" s="17"/>
      <c r="CA163" s="17"/>
      <c r="CB163" s="17"/>
      <c r="CC163" s="17"/>
      <c r="CD163" s="17"/>
      <c r="CE163" s="17"/>
    </row>
    <row r="164" spans="1:92" ht="4.5" customHeight="1" x14ac:dyDescent="0.25">
      <c r="A164" s="89"/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1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  <c r="AE164" s="53"/>
      <c r="AF164" s="53"/>
      <c r="AG164" s="53"/>
      <c r="AH164" s="53"/>
      <c r="AI164" s="53"/>
      <c r="AJ164" s="53"/>
      <c r="AK164" s="53"/>
      <c r="AL164" s="53"/>
      <c r="AM164" s="53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  <c r="BY164" s="17"/>
      <c r="BZ164" s="17"/>
      <c r="CA164" s="17"/>
      <c r="CB164" s="17"/>
      <c r="CC164" s="17"/>
      <c r="CD164" s="17"/>
      <c r="CE164" s="17"/>
    </row>
    <row r="165" spans="1:92" s="88" customFormat="1" x14ac:dyDescent="0.25">
      <c r="A165" s="3" t="s">
        <v>102</v>
      </c>
      <c r="B165" s="3" t="s">
        <v>102</v>
      </c>
      <c r="C165" s="3" t="s">
        <v>102</v>
      </c>
      <c r="D165" s="3" t="s">
        <v>102</v>
      </c>
      <c r="E165" s="3" t="s">
        <v>102</v>
      </c>
      <c r="F165" s="3" t="s">
        <v>102</v>
      </c>
      <c r="G165" s="3" t="s">
        <v>102</v>
      </c>
      <c r="H165" s="3" t="s">
        <v>102</v>
      </c>
      <c r="I165" s="4">
        <f>SUM(I139:I163)</f>
        <v>0</v>
      </c>
      <c r="J165" s="4">
        <f t="shared" ref="J165:K165" si="38">SUM(J139:J163)</f>
        <v>0</v>
      </c>
      <c r="K165" s="4">
        <f t="shared" si="38"/>
        <v>0</v>
      </c>
      <c r="L165" s="3" t="s">
        <v>102</v>
      </c>
      <c r="M165" s="4">
        <f t="shared" ref="M165:O165" si="39">SUM(M139:M163)</f>
        <v>0</v>
      </c>
      <c r="N165" s="4">
        <f t="shared" si="39"/>
        <v>0</v>
      </c>
      <c r="O165" s="4">
        <f t="shared" si="39"/>
        <v>0</v>
      </c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84"/>
      <c r="AM165" s="84"/>
      <c r="AN165" s="85"/>
      <c r="AO165" s="85"/>
      <c r="AP165" s="85"/>
      <c r="AQ165" s="85"/>
      <c r="AR165" s="85"/>
      <c r="AS165" s="85"/>
      <c r="AT165" s="85"/>
      <c r="AU165" s="85"/>
      <c r="AV165" s="85"/>
      <c r="AW165" s="85"/>
      <c r="AX165" s="85"/>
      <c r="AY165" s="85"/>
      <c r="AZ165" s="85"/>
      <c r="BA165" s="85"/>
      <c r="BB165" s="85"/>
      <c r="BC165" s="85"/>
      <c r="BD165" s="85"/>
      <c r="BE165" s="85"/>
      <c r="BF165" s="85"/>
      <c r="BG165" s="85"/>
      <c r="BH165" s="85"/>
      <c r="BI165" s="85"/>
      <c r="BJ165" s="85"/>
      <c r="BK165" s="85"/>
      <c r="BL165" s="85"/>
      <c r="BM165" s="85"/>
      <c r="BN165" s="85"/>
      <c r="BO165" s="85"/>
      <c r="BP165" s="85"/>
      <c r="BQ165" s="85"/>
      <c r="BR165" s="85"/>
      <c r="BS165" s="85"/>
      <c r="BT165" s="85"/>
      <c r="BU165" s="85"/>
      <c r="BV165" s="85"/>
      <c r="BW165" s="85"/>
      <c r="BX165" s="85"/>
      <c r="BY165" s="86"/>
      <c r="BZ165" s="86"/>
      <c r="CA165" s="86"/>
      <c r="CB165" s="86"/>
      <c r="CC165" s="86"/>
      <c r="CD165" s="86"/>
      <c r="CE165" s="86"/>
      <c r="CF165" s="87"/>
      <c r="CG165" s="87"/>
      <c r="CH165" s="87"/>
      <c r="CI165" s="87"/>
      <c r="CJ165" s="87"/>
      <c r="CK165" s="87"/>
      <c r="CL165" s="87"/>
      <c r="CM165" s="87"/>
      <c r="CN165" s="87"/>
    </row>
    <row r="166" spans="1:92" x14ac:dyDescent="0.25">
      <c r="A166" s="1" t="s">
        <v>7</v>
      </c>
      <c r="C166" s="28" t="str">
        <f>+C133</f>
        <v>TVRTKA XY D.O.O.</v>
      </c>
      <c r="D166" s="92"/>
      <c r="E166" s="92"/>
      <c r="F166" s="92"/>
      <c r="G166" s="92"/>
      <c r="H166" s="93"/>
      <c r="I166" s="93"/>
      <c r="J166" s="93"/>
      <c r="K166" s="27"/>
      <c r="L166" s="32"/>
    </row>
    <row r="167" spans="1:92" x14ac:dyDescent="0.25">
      <c r="A167" s="1" t="s">
        <v>9</v>
      </c>
      <c r="C167" s="30" t="str">
        <f>+C134</f>
        <v>91184883380</v>
      </c>
      <c r="D167" s="94"/>
      <c r="E167" s="95"/>
      <c r="F167" s="95"/>
      <c r="G167" s="28" t="str">
        <f>+G134</f>
        <v>KARLOVAC, VINIČKI PUT 20</v>
      </c>
      <c r="H167" s="92"/>
      <c r="I167" s="92"/>
      <c r="J167" s="92"/>
      <c r="K167" s="27"/>
      <c r="L167" s="32"/>
    </row>
    <row r="169" spans="1:92" ht="18.75" x14ac:dyDescent="0.25">
      <c r="A169" s="47" t="s">
        <v>131</v>
      </c>
      <c r="B169" s="47"/>
      <c r="C169" s="47"/>
      <c r="D169" s="47"/>
      <c r="E169" s="47"/>
      <c r="F169" s="47"/>
      <c r="G169" s="47"/>
      <c r="H169" s="47"/>
      <c r="I169" s="47"/>
      <c r="J169" s="47"/>
      <c r="K169" s="48" t="s">
        <v>100</v>
      </c>
      <c r="L169" s="51">
        <v>44713</v>
      </c>
      <c r="M169" s="49" t="s">
        <v>101</v>
      </c>
      <c r="N169" s="51">
        <v>44742</v>
      </c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/>
      <c r="AC169" s="50"/>
      <c r="AD169" s="50"/>
      <c r="AE169" s="50"/>
      <c r="AF169" s="50"/>
      <c r="AG169" s="50"/>
      <c r="AH169" s="50"/>
      <c r="AI169" s="50"/>
      <c r="AJ169" s="50"/>
      <c r="AK169" s="50"/>
      <c r="AL169" s="50"/>
      <c r="AM169" s="50"/>
    </row>
    <row r="170" spans="1:92" ht="18" x14ac:dyDescent="0.25">
      <c r="A170" s="25" t="s">
        <v>0</v>
      </c>
      <c r="B170" s="25" t="s">
        <v>6</v>
      </c>
      <c r="C170" s="25" t="s">
        <v>1</v>
      </c>
      <c r="D170" s="26" t="s">
        <v>24</v>
      </c>
      <c r="E170" s="26" t="s">
        <v>106</v>
      </c>
      <c r="F170" s="26" t="s">
        <v>107</v>
      </c>
      <c r="G170" s="81" t="s">
        <v>25</v>
      </c>
      <c r="H170" s="26" t="s">
        <v>31</v>
      </c>
      <c r="I170" s="26" t="s">
        <v>41</v>
      </c>
      <c r="J170" s="26" t="s">
        <v>2</v>
      </c>
      <c r="K170" s="26" t="s">
        <v>42</v>
      </c>
      <c r="L170" s="82" t="s">
        <v>43</v>
      </c>
      <c r="M170" s="26" t="s">
        <v>3</v>
      </c>
      <c r="N170" s="26" t="s">
        <v>4</v>
      </c>
      <c r="O170" s="26" t="s">
        <v>5</v>
      </c>
      <c r="P170" s="52"/>
      <c r="Q170" s="83" t="s">
        <v>111</v>
      </c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  <c r="AD170" s="52"/>
      <c r="AE170" s="52"/>
      <c r="AF170" s="52"/>
      <c r="AG170" s="52"/>
      <c r="AH170" s="52"/>
      <c r="AI170" s="52"/>
      <c r="AJ170" s="52"/>
      <c r="AK170" s="52"/>
      <c r="AL170" s="52"/>
      <c r="AM170" s="52"/>
      <c r="AN170" s="12"/>
      <c r="AO170" s="12" t="s">
        <v>25</v>
      </c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3"/>
      <c r="BZ170" s="13"/>
      <c r="CA170" s="14" t="s">
        <v>12</v>
      </c>
      <c r="CB170" s="15" t="s">
        <v>13</v>
      </c>
      <c r="CC170" s="15" t="s">
        <v>14</v>
      </c>
      <c r="CD170" s="15" t="s">
        <v>15</v>
      </c>
      <c r="CE170" s="15" t="s">
        <v>16</v>
      </c>
      <c r="CF170" s="15" t="s">
        <v>17</v>
      </c>
      <c r="CG170" s="15" t="s">
        <v>18</v>
      </c>
      <c r="CH170" s="15" t="s">
        <v>19</v>
      </c>
      <c r="CI170" s="15" t="s">
        <v>20</v>
      </c>
      <c r="CJ170" s="15" t="s">
        <v>21</v>
      </c>
      <c r="CK170" s="15" t="s">
        <v>22</v>
      </c>
      <c r="CL170" s="15" t="s">
        <v>23</v>
      </c>
    </row>
    <row r="172" spans="1:92" x14ac:dyDescent="0.25">
      <c r="A172" s="3">
        <v>1</v>
      </c>
      <c r="B172" s="5"/>
      <c r="C172" s="6"/>
      <c r="D172" s="8"/>
      <c r="E172" s="80"/>
      <c r="F172" s="79"/>
      <c r="G172" s="21" t="s">
        <v>28</v>
      </c>
      <c r="H172" s="23"/>
      <c r="I172" s="54">
        <f>+H172*D172</f>
        <v>0</v>
      </c>
      <c r="J172" s="7"/>
      <c r="K172" s="54">
        <f>+I172-J172</f>
        <v>0</v>
      </c>
      <c r="L172" s="33">
        <v>25</v>
      </c>
      <c r="M172" s="4">
        <f>IF(+L172=5,+K172*L172/100,0)</f>
        <v>0</v>
      </c>
      <c r="N172" s="4">
        <f>+IF(+L172=13,+K172*L172/100,0)</f>
        <v>0</v>
      </c>
      <c r="O172" s="4">
        <f>+IF(+L172=25,+K172*L172/100,0)</f>
        <v>0</v>
      </c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  <c r="AE172" s="53"/>
      <c r="AF172" s="53"/>
      <c r="AG172" s="53"/>
      <c r="AH172" s="53"/>
      <c r="AI172" s="53"/>
      <c r="AJ172" s="53"/>
      <c r="AK172" s="53"/>
      <c r="AL172" s="53"/>
      <c r="AM172" s="53"/>
      <c r="AN172" s="16"/>
      <c r="AO172" s="24" t="s">
        <v>28</v>
      </c>
      <c r="AP172" s="16"/>
      <c r="AQ172" s="31">
        <v>5</v>
      </c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  <c r="BY172" s="17">
        <v>1</v>
      </c>
      <c r="BZ172" s="18">
        <v>44592</v>
      </c>
      <c r="CA172" s="19" t="e">
        <f>IF(+B172&lt;44592,+#REF!+#REF!+N172,0)</f>
        <v>#REF!</v>
      </c>
      <c r="CB172" s="19" t="b">
        <f>IF(+B172&gt;44592,+IF(+B172&lt;44620,+#REF!+#REF!+N172,0))</f>
        <v>0</v>
      </c>
      <c r="CC172" s="19"/>
      <c r="CD172" s="19"/>
      <c r="CE172" s="19"/>
      <c r="CF172" s="19"/>
      <c r="CG172" s="19"/>
      <c r="CH172" s="19"/>
      <c r="CI172" s="19"/>
      <c r="CJ172" s="19"/>
      <c r="CK172" s="19"/>
      <c r="CL172" s="19"/>
    </row>
    <row r="173" spans="1:92" x14ac:dyDescent="0.25">
      <c r="A173" s="3">
        <f>+A172+1</f>
        <v>2</v>
      </c>
      <c r="B173" s="5"/>
      <c r="C173" s="6"/>
      <c r="D173" s="8"/>
      <c r="E173" s="80"/>
      <c r="F173" s="79"/>
      <c r="G173" s="21" t="s">
        <v>28</v>
      </c>
      <c r="H173" s="23"/>
      <c r="I173" s="54">
        <f t="shared" ref="I173:I196" si="40">+H173*D173</f>
        <v>0</v>
      </c>
      <c r="J173" s="7"/>
      <c r="K173" s="54">
        <f t="shared" ref="K173:K196" si="41">+I173-J173</f>
        <v>0</v>
      </c>
      <c r="L173" s="33">
        <v>25</v>
      </c>
      <c r="M173" s="4">
        <f t="shared" ref="M173:M196" si="42">IF(+L173=5,+K173*L173/100,0)</f>
        <v>0</v>
      </c>
      <c r="N173" s="4">
        <f t="shared" ref="N173:N196" si="43">+IF(+L173=13,+K173*L173/100,0)</f>
        <v>0</v>
      </c>
      <c r="O173" s="4">
        <f t="shared" ref="O173:O196" si="44">+IF(+L173=25,+K173*L173/100,0)</f>
        <v>0</v>
      </c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  <c r="AE173" s="53"/>
      <c r="AF173" s="53"/>
      <c r="AG173" s="53"/>
      <c r="AH173" s="53"/>
      <c r="AI173" s="53"/>
      <c r="AJ173" s="53"/>
      <c r="AK173" s="53"/>
      <c r="AL173" s="53"/>
      <c r="AM173" s="53"/>
      <c r="AN173" s="16"/>
      <c r="AO173" s="24" t="s">
        <v>29</v>
      </c>
      <c r="AP173" s="16"/>
      <c r="AQ173" s="31">
        <v>13</v>
      </c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  <c r="BY173" s="17">
        <v>2</v>
      </c>
      <c r="BZ173" s="18">
        <v>44620</v>
      </c>
      <c r="CA173" s="19" t="e">
        <f>IF(+B173&lt;44592,+#REF!+#REF!+N173,0)</f>
        <v>#REF!</v>
      </c>
      <c r="CB173" s="19">
        <f>IF(+B173&gt;44592,+IF(+B173&lt;44620,+#REF!+#REF!+N173,0),0)</f>
        <v>0</v>
      </c>
      <c r="CC173" s="19"/>
      <c r="CD173" s="19"/>
      <c r="CE173" s="19"/>
      <c r="CF173" s="19"/>
      <c r="CG173" s="19"/>
      <c r="CH173" s="19"/>
      <c r="CI173" s="19"/>
      <c r="CJ173" s="19"/>
      <c r="CK173" s="19"/>
      <c r="CL173" s="19"/>
    </row>
    <row r="174" spans="1:92" x14ac:dyDescent="0.25">
      <c r="A174" s="3">
        <f t="shared" ref="A174:A196" si="45">+A173+1</f>
        <v>3</v>
      </c>
      <c r="B174" s="5"/>
      <c r="C174" s="6"/>
      <c r="D174" s="8"/>
      <c r="E174" s="80"/>
      <c r="F174" s="79"/>
      <c r="G174" s="21" t="s">
        <v>28</v>
      </c>
      <c r="H174" s="23"/>
      <c r="I174" s="54">
        <f t="shared" si="40"/>
        <v>0</v>
      </c>
      <c r="J174" s="7"/>
      <c r="K174" s="54">
        <f t="shared" si="41"/>
        <v>0</v>
      </c>
      <c r="L174" s="33">
        <v>25</v>
      </c>
      <c r="M174" s="4">
        <f t="shared" si="42"/>
        <v>0</v>
      </c>
      <c r="N174" s="4">
        <f t="shared" si="43"/>
        <v>0</v>
      </c>
      <c r="O174" s="4">
        <f t="shared" si="44"/>
        <v>0</v>
      </c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  <c r="AE174" s="53"/>
      <c r="AF174" s="53"/>
      <c r="AG174" s="53"/>
      <c r="AH174" s="53"/>
      <c r="AI174" s="53"/>
      <c r="AJ174" s="53"/>
      <c r="AK174" s="53"/>
      <c r="AL174" s="53"/>
      <c r="AM174" s="53"/>
      <c r="AN174" s="16"/>
      <c r="AO174" s="24" t="s">
        <v>27</v>
      </c>
      <c r="AP174" s="16"/>
      <c r="AQ174" s="31">
        <v>25</v>
      </c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  <c r="BY174" s="17">
        <v>3</v>
      </c>
      <c r="BZ174" s="18">
        <v>44651</v>
      </c>
      <c r="CA174" s="19" t="e">
        <f>IF(+B174&lt;44592,+#REF!+#REF!+N174,0)</f>
        <v>#REF!</v>
      </c>
      <c r="CB174" s="19">
        <f>IF(+B174&gt;44592,+IF(+B174&lt;44620,+#REF!+#REF!+N174,0),0)</f>
        <v>0</v>
      </c>
      <c r="CC174" s="19"/>
      <c r="CD174" s="19"/>
      <c r="CE174" s="19"/>
      <c r="CF174" s="19"/>
      <c r="CG174" s="19"/>
      <c r="CH174" s="19"/>
      <c r="CI174" s="19"/>
      <c r="CJ174" s="19"/>
      <c r="CK174" s="19"/>
      <c r="CL174" s="19"/>
    </row>
    <row r="175" spans="1:92" x14ac:dyDescent="0.25">
      <c r="A175" s="3">
        <f t="shared" si="45"/>
        <v>4</v>
      </c>
      <c r="B175" s="5"/>
      <c r="C175" s="6"/>
      <c r="D175" s="8"/>
      <c r="E175" s="80"/>
      <c r="F175" s="79"/>
      <c r="G175" s="21" t="s">
        <v>28</v>
      </c>
      <c r="H175" s="23"/>
      <c r="I175" s="54">
        <f t="shared" si="40"/>
        <v>0</v>
      </c>
      <c r="J175" s="7"/>
      <c r="K175" s="54">
        <f t="shared" si="41"/>
        <v>0</v>
      </c>
      <c r="L175" s="33">
        <v>25</v>
      </c>
      <c r="M175" s="4">
        <f t="shared" si="42"/>
        <v>0</v>
      </c>
      <c r="N175" s="4">
        <f t="shared" si="43"/>
        <v>0</v>
      </c>
      <c r="O175" s="4">
        <f t="shared" si="44"/>
        <v>0</v>
      </c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  <c r="AE175" s="53"/>
      <c r="AF175" s="53"/>
      <c r="AG175" s="53"/>
      <c r="AH175" s="53"/>
      <c r="AI175" s="53"/>
      <c r="AJ175" s="53"/>
      <c r="AK175" s="53"/>
      <c r="AL175" s="53"/>
      <c r="AM175" s="53"/>
      <c r="AN175" s="16"/>
      <c r="AO175" s="24" t="s">
        <v>30</v>
      </c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  <c r="BY175" s="17">
        <v>4</v>
      </c>
      <c r="BZ175" s="18">
        <v>44681</v>
      </c>
      <c r="CA175" s="19" t="e">
        <f>IF(+B175&lt;44592,+#REF!+#REF!+N175,0)</f>
        <v>#REF!</v>
      </c>
      <c r="CB175" s="19">
        <f>IF(+B175&gt;44592,+IF(+B175&lt;44620,+#REF!+#REF!+N175,0),0)</f>
        <v>0</v>
      </c>
      <c r="CC175" s="19"/>
      <c r="CD175" s="19"/>
      <c r="CE175" s="19"/>
      <c r="CF175" s="19"/>
      <c r="CG175" s="19"/>
      <c r="CH175" s="19"/>
      <c r="CI175" s="19"/>
      <c r="CJ175" s="19"/>
      <c r="CK175" s="19"/>
      <c r="CL175" s="19"/>
    </row>
    <row r="176" spans="1:92" x14ac:dyDescent="0.25">
      <c r="A176" s="3">
        <f t="shared" si="45"/>
        <v>5</v>
      </c>
      <c r="B176" s="5"/>
      <c r="C176" s="6"/>
      <c r="D176" s="8"/>
      <c r="E176" s="80"/>
      <c r="F176" s="79"/>
      <c r="G176" s="21" t="s">
        <v>28</v>
      </c>
      <c r="H176" s="23"/>
      <c r="I176" s="54">
        <f t="shared" si="40"/>
        <v>0</v>
      </c>
      <c r="J176" s="7"/>
      <c r="K176" s="54">
        <f t="shared" si="41"/>
        <v>0</v>
      </c>
      <c r="L176" s="33">
        <v>25</v>
      </c>
      <c r="M176" s="4">
        <f t="shared" si="42"/>
        <v>0</v>
      </c>
      <c r="N176" s="4">
        <f t="shared" si="43"/>
        <v>0</v>
      </c>
      <c r="O176" s="4">
        <f t="shared" si="44"/>
        <v>0</v>
      </c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  <c r="AE176" s="53"/>
      <c r="AF176" s="53"/>
      <c r="AG176" s="53"/>
      <c r="AH176" s="53"/>
      <c r="AI176" s="53"/>
      <c r="AJ176" s="53"/>
      <c r="AK176" s="53"/>
      <c r="AL176" s="53"/>
      <c r="AM176" s="53"/>
      <c r="AN176" s="16"/>
      <c r="AO176" s="24" t="s">
        <v>32</v>
      </c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  <c r="BY176" s="17">
        <v>5</v>
      </c>
      <c r="BZ176" s="18">
        <v>44712</v>
      </c>
      <c r="CA176" s="19" t="e">
        <f>IF(+B176&lt;44592,+#REF!+#REF!+N176,0)</f>
        <v>#REF!</v>
      </c>
      <c r="CB176" s="19">
        <f>IF(+B176&gt;44592,+IF(+B176&lt;44620,+#REF!+#REF!+N176,0),0)</f>
        <v>0</v>
      </c>
      <c r="CC176" s="19"/>
      <c r="CD176" s="19"/>
      <c r="CE176" s="19"/>
      <c r="CF176" s="19"/>
      <c r="CG176" s="19"/>
      <c r="CH176" s="19"/>
      <c r="CI176" s="19"/>
      <c r="CJ176" s="19"/>
      <c r="CK176" s="19"/>
      <c r="CL176" s="19"/>
    </row>
    <row r="177" spans="1:90" x14ac:dyDescent="0.25">
      <c r="A177" s="3">
        <f t="shared" si="45"/>
        <v>6</v>
      </c>
      <c r="B177" s="5"/>
      <c r="C177" s="6"/>
      <c r="D177" s="8"/>
      <c r="E177" s="80"/>
      <c r="F177" s="79"/>
      <c r="G177" s="21" t="s">
        <v>28</v>
      </c>
      <c r="H177" s="23"/>
      <c r="I177" s="54">
        <f t="shared" si="40"/>
        <v>0</v>
      </c>
      <c r="J177" s="7"/>
      <c r="K177" s="54">
        <f t="shared" si="41"/>
        <v>0</v>
      </c>
      <c r="L177" s="33">
        <v>25</v>
      </c>
      <c r="M177" s="4">
        <f t="shared" si="42"/>
        <v>0</v>
      </c>
      <c r="N177" s="4">
        <f t="shared" si="43"/>
        <v>0</v>
      </c>
      <c r="O177" s="4">
        <f t="shared" si="44"/>
        <v>0</v>
      </c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  <c r="AE177" s="53"/>
      <c r="AF177" s="53"/>
      <c r="AG177" s="53"/>
      <c r="AH177" s="53"/>
      <c r="AI177" s="53"/>
      <c r="AJ177" s="53"/>
      <c r="AK177" s="53"/>
      <c r="AL177" s="53"/>
      <c r="AM177" s="53"/>
      <c r="AN177" s="16"/>
      <c r="AO177" s="24" t="s">
        <v>33</v>
      </c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  <c r="BY177" s="17">
        <v>6</v>
      </c>
      <c r="BZ177" s="18">
        <v>44742</v>
      </c>
      <c r="CA177" s="19" t="e">
        <f>IF(+B177&lt;44592,+#REF!+#REF!+N177,0)</f>
        <v>#REF!</v>
      </c>
      <c r="CB177" s="19">
        <f>IF(+B177&gt;44592,+IF(+B177&lt;44620,+#REF!+#REF!+N177,0),0)</f>
        <v>0</v>
      </c>
      <c r="CC177" s="19"/>
      <c r="CD177" s="19"/>
      <c r="CE177" s="19"/>
      <c r="CF177" s="19"/>
      <c r="CG177" s="19"/>
      <c r="CH177" s="19"/>
      <c r="CI177" s="19"/>
      <c r="CJ177" s="19"/>
      <c r="CK177" s="19"/>
      <c r="CL177" s="19"/>
    </row>
    <row r="178" spans="1:90" x14ac:dyDescent="0.25">
      <c r="A178" s="3">
        <f t="shared" si="45"/>
        <v>7</v>
      </c>
      <c r="B178" s="5"/>
      <c r="C178" s="6"/>
      <c r="D178" s="8"/>
      <c r="E178" s="80"/>
      <c r="F178" s="79"/>
      <c r="G178" s="21" t="s">
        <v>28</v>
      </c>
      <c r="H178" s="23"/>
      <c r="I178" s="54">
        <f t="shared" si="40"/>
        <v>0</v>
      </c>
      <c r="J178" s="7"/>
      <c r="K178" s="54">
        <f t="shared" si="41"/>
        <v>0</v>
      </c>
      <c r="L178" s="33">
        <v>25</v>
      </c>
      <c r="M178" s="4">
        <f t="shared" si="42"/>
        <v>0</v>
      </c>
      <c r="N178" s="4">
        <f t="shared" si="43"/>
        <v>0</v>
      </c>
      <c r="O178" s="4">
        <f t="shared" si="44"/>
        <v>0</v>
      </c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  <c r="AE178" s="53"/>
      <c r="AF178" s="53"/>
      <c r="AG178" s="53"/>
      <c r="AH178" s="53"/>
      <c r="AI178" s="53"/>
      <c r="AJ178" s="53"/>
      <c r="AK178" s="53"/>
      <c r="AL178" s="53"/>
      <c r="AM178" s="53"/>
      <c r="AN178" s="16"/>
      <c r="AO178" s="24" t="s">
        <v>34</v>
      </c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  <c r="BY178" s="17">
        <v>7</v>
      </c>
      <c r="BZ178" s="18">
        <v>44773</v>
      </c>
      <c r="CA178" s="19" t="e">
        <f>IF(+B178&lt;44592,+#REF!+#REF!+N178,0)</f>
        <v>#REF!</v>
      </c>
      <c r="CB178" s="19">
        <f>IF(+B178&gt;44592,+IF(+B178&lt;44620,+#REF!+#REF!+N178,0),0)</f>
        <v>0</v>
      </c>
      <c r="CC178" s="19"/>
      <c r="CD178" s="19"/>
      <c r="CE178" s="19"/>
      <c r="CF178" s="19"/>
      <c r="CG178" s="19"/>
      <c r="CH178" s="19"/>
      <c r="CI178" s="19"/>
      <c r="CJ178" s="19"/>
      <c r="CK178" s="19"/>
      <c r="CL178" s="19"/>
    </row>
    <row r="179" spans="1:90" x14ac:dyDescent="0.25">
      <c r="A179" s="3">
        <f t="shared" si="45"/>
        <v>8</v>
      </c>
      <c r="B179" s="5"/>
      <c r="C179" s="6"/>
      <c r="D179" s="8"/>
      <c r="E179" s="80"/>
      <c r="F179" s="79"/>
      <c r="G179" s="21" t="s">
        <v>28</v>
      </c>
      <c r="H179" s="23"/>
      <c r="I179" s="54">
        <f t="shared" si="40"/>
        <v>0</v>
      </c>
      <c r="J179" s="7"/>
      <c r="K179" s="54">
        <f t="shared" si="41"/>
        <v>0</v>
      </c>
      <c r="L179" s="33">
        <v>25</v>
      </c>
      <c r="M179" s="4">
        <f t="shared" si="42"/>
        <v>0</v>
      </c>
      <c r="N179" s="4">
        <f t="shared" si="43"/>
        <v>0</v>
      </c>
      <c r="O179" s="4">
        <f t="shared" si="44"/>
        <v>0</v>
      </c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  <c r="AE179" s="53"/>
      <c r="AF179" s="53"/>
      <c r="AG179" s="53"/>
      <c r="AH179" s="53"/>
      <c r="AI179" s="53"/>
      <c r="AJ179" s="53"/>
      <c r="AK179" s="53"/>
      <c r="AL179" s="53"/>
      <c r="AM179" s="53"/>
      <c r="AN179" s="16"/>
      <c r="AO179" s="24" t="s">
        <v>35</v>
      </c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  <c r="BY179" s="17">
        <v>8</v>
      </c>
      <c r="BZ179" s="18">
        <v>44804</v>
      </c>
      <c r="CA179" s="19" t="e">
        <f>IF(+B179&lt;44592,+#REF!+#REF!+N179,0)</f>
        <v>#REF!</v>
      </c>
      <c r="CB179" s="19">
        <f>IF(+B179&gt;44592,+IF(+B179&lt;44620,+#REF!+#REF!+N179,0),0)</f>
        <v>0</v>
      </c>
      <c r="CC179" s="19"/>
      <c r="CD179" s="19"/>
      <c r="CE179" s="19"/>
      <c r="CF179" s="19"/>
      <c r="CG179" s="19"/>
      <c r="CH179" s="19"/>
      <c r="CI179" s="19"/>
      <c r="CJ179" s="19"/>
      <c r="CK179" s="19"/>
      <c r="CL179" s="19"/>
    </row>
    <row r="180" spans="1:90" x14ac:dyDescent="0.25">
      <c r="A180" s="3">
        <f t="shared" si="45"/>
        <v>9</v>
      </c>
      <c r="B180" s="5"/>
      <c r="C180" s="6"/>
      <c r="D180" s="8"/>
      <c r="E180" s="80"/>
      <c r="F180" s="79"/>
      <c r="G180" s="21" t="s">
        <v>28</v>
      </c>
      <c r="H180" s="23"/>
      <c r="I180" s="54">
        <f t="shared" si="40"/>
        <v>0</v>
      </c>
      <c r="J180" s="7"/>
      <c r="K180" s="54">
        <f t="shared" si="41"/>
        <v>0</v>
      </c>
      <c r="L180" s="33">
        <v>25</v>
      </c>
      <c r="M180" s="4">
        <f t="shared" si="42"/>
        <v>0</v>
      </c>
      <c r="N180" s="4">
        <f t="shared" si="43"/>
        <v>0</v>
      </c>
      <c r="O180" s="4">
        <f t="shared" si="44"/>
        <v>0</v>
      </c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  <c r="AE180" s="53"/>
      <c r="AF180" s="53"/>
      <c r="AG180" s="53"/>
      <c r="AH180" s="53"/>
      <c r="AI180" s="53"/>
      <c r="AJ180" s="53"/>
      <c r="AK180" s="53"/>
      <c r="AL180" s="53"/>
      <c r="AM180" s="53"/>
      <c r="AN180" s="16"/>
      <c r="AO180" s="24" t="s">
        <v>36</v>
      </c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  <c r="BY180" s="17">
        <v>9</v>
      </c>
      <c r="BZ180" s="18">
        <v>44834</v>
      </c>
      <c r="CA180" s="19" t="e">
        <f>IF(+B180&lt;44592,+#REF!+#REF!+N180,0)</f>
        <v>#REF!</v>
      </c>
      <c r="CB180" s="19">
        <f>IF(+B180&gt;44592,+IF(+B180&lt;44620,+#REF!+#REF!+N180,0),0)</f>
        <v>0</v>
      </c>
      <c r="CC180" s="19"/>
      <c r="CD180" s="19"/>
      <c r="CE180" s="19"/>
      <c r="CF180" s="19"/>
      <c r="CG180" s="19"/>
      <c r="CH180" s="19"/>
      <c r="CI180" s="19"/>
      <c r="CJ180" s="19"/>
      <c r="CK180" s="19"/>
      <c r="CL180" s="19"/>
    </row>
    <row r="181" spans="1:90" x14ac:dyDescent="0.25">
      <c r="A181" s="3">
        <f t="shared" si="45"/>
        <v>10</v>
      </c>
      <c r="B181" s="5"/>
      <c r="C181" s="6"/>
      <c r="D181" s="8"/>
      <c r="E181" s="80"/>
      <c r="F181" s="79"/>
      <c r="G181" s="21" t="s">
        <v>28</v>
      </c>
      <c r="H181" s="23"/>
      <c r="I181" s="54">
        <f t="shared" si="40"/>
        <v>0</v>
      </c>
      <c r="J181" s="7"/>
      <c r="K181" s="54">
        <f t="shared" si="41"/>
        <v>0</v>
      </c>
      <c r="L181" s="33">
        <v>25</v>
      </c>
      <c r="M181" s="4">
        <f t="shared" si="42"/>
        <v>0</v>
      </c>
      <c r="N181" s="4">
        <f t="shared" si="43"/>
        <v>0</v>
      </c>
      <c r="O181" s="4">
        <f t="shared" si="44"/>
        <v>0</v>
      </c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  <c r="AE181" s="53"/>
      <c r="AF181" s="53"/>
      <c r="AG181" s="53"/>
      <c r="AH181" s="53"/>
      <c r="AI181" s="53"/>
      <c r="AJ181" s="53"/>
      <c r="AK181" s="53"/>
      <c r="AL181" s="53"/>
      <c r="AM181" s="53"/>
      <c r="AN181" s="16"/>
      <c r="AO181" s="24" t="s">
        <v>37</v>
      </c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  <c r="BY181" s="17">
        <v>10</v>
      </c>
      <c r="BZ181" s="18">
        <v>44865</v>
      </c>
      <c r="CA181" s="19" t="e">
        <f>IF(+B181&lt;44592,+#REF!+#REF!+N181,0)</f>
        <v>#REF!</v>
      </c>
      <c r="CB181" s="19">
        <f>IF(+B181&gt;44592,+IF(+B181&lt;44620,+#REF!+#REF!+N181,0),0)</f>
        <v>0</v>
      </c>
      <c r="CC181" s="19"/>
      <c r="CD181" s="19"/>
      <c r="CE181" s="19"/>
      <c r="CF181" s="19"/>
      <c r="CG181" s="19"/>
      <c r="CH181" s="19"/>
      <c r="CI181" s="19"/>
      <c r="CJ181" s="19"/>
      <c r="CK181" s="19"/>
      <c r="CL181" s="19"/>
    </row>
    <row r="182" spans="1:90" x14ac:dyDescent="0.25">
      <c r="A182" s="3">
        <f t="shared" si="45"/>
        <v>11</v>
      </c>
      <c r="B182" s="5"/>
      <c r="C182" s="6"/>
      <c r="D182" s="8"/>
      <c r="E182" s="80"/>
      <c r="F182" s="79"/>
      <c r="G182" s="21" t="s">
        <v>28</v>
      </c>
      <c r="H182" s="23"/>
      <c r="I182" s="54">
        <f t="shared" si="40"/>
        <v>0</v>
      </c>
      <c r="J182" s="7"/>
      <c r="K182" s="54">
        <f t="shared" si="41"/>
        <v>0</v>
      </c>
      <c r="L182" s="33">
        <v>25</v>
      </c>
      <c r="M182" s="4">
        <f t="shared" si="42"/>
        <v>0</v>
      </c>
      <c r="N182" s="4">
        <f t="shared" si="43"/>
        <v>0</v>
      </c>
      <c r="O182" s="4">
        <f t="shared" si="44"/>
        <v>0</v>
      </c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  <c r="AE182" s="53"/>
      <c r="AF182" s="53"/>
      <c r="AG182" s="53"/>
      <c r="AH182" s="53"/>
      <c r="AI182" s="53"/>
      <c r="AJ182" s="53"/>
      <c r="AK182" s="53"/>
      <c r="AL182" s="53"/>
      <c r="AM182" s="53"/>
      <c r="AN182" s="16"/>
      <c r="AO182" s="24" t="s">
        <v>38</v>
      </c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  <c r="BY182" s="17">
        <v>11</v>
      </c>
      <c r="BZ182" s="18">
        <v>44895</v>
      </c>
      <c r="CA182" s="19" t="e">
        <f>IF(+B182&lt;44592,+#REF!+#REF!+N182,0)</f>
        <v>#REF!</v>
      </c>
      <c r="CB182" s="19">
        <f>IF(+B182&gt;44592,+IF(+B182&lt;44620,+#REF!+#REF!+N182,0),0)</f>
        <v>0</v>
      </c>
      <c r="CC182" s="19"/>
      <c r="CD182" s="19"/>
      <c r="CE182" s="19"/>
      <c r="CF182" s="19"/>
      <c r="CG182" s="19"/>
      <c r="CH182" s="19"/>
      <c r="CI182" s="19"/>
      <c r="CJ182" s="19"/>
      <c r="CK182" s="19"/>
      <c r="CL182" s="19"/>
    </row>
    <row r="183" spans="1:90" x14ac:dyDescent="0.25">
      <c r="A183" s="3">
        <f t="shared" si="45"/>
        <v>12</v>
      </c>
      <c r="B183" s="5"/>
      <c r="C183" s="6"/>
      <c r="D183" s="8"/>
      <c r="E183" s="80"/>
      <c r="F183" s="79"/>
      <c r="G183" s="21" t="s">
        <v>28</v>
      </c>
      <c r="H183" s="23"/>
      <c r="I183" s="54">
        <f t="shared" si="40"/>
        <v>0</v>
      </c>
      <c r="J183" s="7"/>
      <c r="K183" s="54">
        <f t="shared" si="41"/>
        <v>0</v>
      </c>
      <c r="L183" s="33">
        <v>25</v>
      </c>
      <c r="M183" s="4">
        <f t="shared" si="42"/>
        <v>0</v>
      </c>
      <c r="N183" s="4">
        <f t="shared" si="43"/>
        <v>0</v>
      </c>
      <c r="O183" s="4">
        <f t="shared" si="44"/>
        <v>0</v>
      </c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  <c r="AE183" s="53"/>
      <c r="AF183" s="53"/>
      <c r="AG183" s="53"/>
      <c r="AH183" s="53"/>
      <c r="AI183" s="53"/>
      <c r="AJ183" s="53"/>
      <c r="AK183" s="53"/>
      <c r="AL183" s="53"/>
      <c r="AM183" s="53"/>
      <c r="AN183" s="16"/>
      <c r="AO183" s="24" t="s">
        <v>39</v>
      </c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  <c r="BY183" s="17">
        <v>12</v>
      </c>
      <c r="BZ183" s="18">
        <v>44926</v>
      </c>
      <c r="CA183" s="19" t="e">
        <f>IF(+B183&lt;44592,+#REF!+#REF!+N183,0)</f>
        <v>#REF!</v>
      </c>
      <c r="CB183" s="19">
        <f>IF(+B183&gt;44592,+IF(+B183&lt;44620,+#REF!+#REF!+N183,0),0)</f>
        <v>0</v>
      </c>
      <c r="CC183" s="19"/>
      <c r="CD183" s="19"/>
      <c r="CE183" s="19"/>
      <c r="CF183" s="19"/>
      <c r="CG183" s="19"/>
      <c r="CH183" s="19"/>
      <c r="CI183" s="19"/>
      <c r="CJ183" s="19"/>
      <c r="CK183" s="19"/>
      <c r="CL183" s="19"/>
    </row>
    <row r="184" spans="1:90" x14ac:dyDescent="0.25">
      <c r="A184" s="3">
        <f t="shared" si="45"/>
        <v>13</v>
      </c>
      <c r="B184" s="5"/>
      <c r="C184" s="6"/>
      <c r="D184" s="8"/>
      <c r="E184" s="80"/>
      <c r="F184" s="79"/>
      <c r="G184" s="21" t="s">
        <v>28</v>
      </c>
      <c r="H184" s="23"/>
      <c r="I184" s="54">
        <f t="shared" si="40"/>
        <v>0</v>
      </c>
      <c r="J184" s="7"/>
      <c r="K184" s="54">
        <f t="shared" si="41"/>
        <v>0</v>
      </c>
      <c r="L184" s="33">
        <v>25</v>
      </c>
      <c r="M184" s="4">
        <f t="shared" si="42"/>
        <v>0</v>
      </c>
      <c r="N184" s="4">
        <f t="shared" si="43"/>
        <v>0</v>
      </c>
      <c r="O184" s="4">
        <f t="shared" si="44"/>
        <v>0</v>
      </c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  <c r="AE184" s="53"/>
      <c r="AF184" s="53"/>
      <c r="AG184" s="53"/>
      <c r="AH184" s="53"/>
      <c r="AI184" s="53"/>
      <c r="AJ184" s="53"/>
      <c r="AK184" s="53"/>
      <c r="AL184" s="53"/>
      <c r="AM184" s="53"/>
      <c r="AN184" s="16"/>
      <c r="AO184" s="24" t="s">
        <v>40</v>
      </c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  <c r="BY184" s="17"/>
      <c r="BZ184" s="20"/>
      <c r="CA184" s="19" t="e">
        <f>IF(+B184&lt;44592,+#REF!+#REF!+N184,0)</f>
        <v>#REF!</v>
      </c>
      <c r="CB184" s="19">
        <f>IF(+B184&gt;44592,+IF(+B184&lt;44620,+#REF!+#REF!+N184,0),0)</f>
        <v>0</v>
      </c>
      <c r="CC184" s="19"/>
      <c r="CD184" s="19"/>
      <c r="CE184" s="19"/>
      <c r="CF184" s="19"/>
      <c r="CG184" s="19"/>
      <c r="CH184" s="19"/>
      <c r="CI184" s="19"/>
      <c r="CJ184" s="19"/>
      <c r="CK184" s="19"/>
      <c r="CL184" s="19"/>
    </row>
    <row r="185" spans="1:90" x14ac:dyDescent="0.25">
      <c r="A185" s="3">
        <f t="shared" si="45"/>
        <v>14</v>
      </c>
      <c r="B185" s="5"/>
      <c r="C185" s="6"/>
      <c r="D185" s="8"/>
      <c r="E185" s="80"/>
      <c r="F185" s="79"/>
      <c r="G185" s="21" t="s">
        <v>28</v>
      </c>
      <c r="H185" s="23"/>
      <c r="I185" s="54">
        <f t="shared" si="40"/>
        <v>0</v>
      </c>
      <c r="J185" s="7"/>
      <c r="K185" s="54">
        <f t="shared" si="41"/>
        <v>0</v>
      </c>
      <c r="L185" s="33">
        <v>25</v>
      </c>
      <c r="M185" s="4">
        <f t="shared" si="42"/>
        <v>0</v>
      </c>
      <c r="N185" s="4">
        <f t="shared" si="43"/>
        <v>0</v>
      </c>
      <c r="O185" s="4">
        <f t="shared" si="44"/>
        <v>0</v>
      </c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  <c r="AE185" s="53"/>
      <c r="AF185" s="53"/>
      <c r="AG185" s="53"/>
      <c r="AH185" s="53"/>
      <c r="AI185" s="53"/>
      <c r="AJ185" s="53"/>
      <c r="AK185" s="53"/>
      <c r="AL185" s="53"/>
      <c r="AM185" s="53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  <c r="BY185" s="17"/>
      <c r="BZ185" s="20"/>
      <c r="CA185" s="19" t="e">
        <f>IF(+B185&lt;44592,+#REF!+#REF!+N185,0)</f>
        <v>#REF!</v>
      </c>
      <c r="CB185" s="19">
        <f>IF(+B185&gt;44592,+IF(+B185&lt;44620,+#REF!+#REF!+N185,0),0)</f>
        <v>0</v>
      </c>
      <c r="CC185" s="19"/>
      <c r="CD185" s="19"/>
      <c r="CE185" s="19"/>
      <c r="CF185" s="19"/>
      <c r="CG185" s="19"/>
      <c r="CH185" s="19"/>
      <c r="CI185" s="19"/>
      <c r="CJ185" s="19"/>
      <c r="CK185" s="19"/>
      <c r="CL185" s="19"/>
    </row>
    <row r="186" spans="1:90" x14ac:dyDescent="0.25">
      <c r="A186" s="3">
        <f t="shared" si="45"/>
        <v>15</v>
      </c>
      <c r="B186" s="5"/>
      <c r="C186" s="6"/>
      <c r="D186" s="8"/>
      <c r="E186" s="80"/>
      <c r="F186" s="79"/>
      <c r="G186" s="21" t="s">
        <v>28</v>
      </c>
      <c r="H186" s="23"/>
      <c r="I186" s="54">
        <f t="shared" si="40"/>
        <v>0</v>
      </c>
      <c r="J186" s="7"/>
      <c r="K186" s="54">
        <f t="shared" si="41"/>
        <v>0</v>
      </c>
      <c r="L186" s="33">
        <v>25</v>
      </c>
      <c r="M186" s="4">
        <f t="shared" si="42"/>
        <v>0</v>
      </c>
      <c r="N186" s="4">
        <f t="shared" si="43"/>
        <v>0</v>
      </c>
      <c r="O186" s="4">
        <f t="shared" si="44"/>
        <v>0</v>
      </c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  <c r="AE186" s="53"/>
      <c r="AF186" s="53"/>
      <c r="AG186" s="53"/>
      <c r="AH186" s="53"/>
      <c r="AI186" s="53"/>
      <c r="AJ186" s="53"/>
      <c r="AK186" s="53"/>
      <c r="AL186" s="53"/>
      <c r="AM186" s="53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  <c r="BY186" s="17"/>
      <c r="BZ186" s="20"/>
      <c r="CA186" s="19" t="e">
        <f>IF(+B186&lt;44592,+#REF!+#REF!+N186,0)</f>
        <v>#REF!</v>
      </c>
      <c r="CB186" s="19">
        <f>IF(+B186&gt;44592,+IF(+B186&lt;44620,+#REF!+#REF!+N186,0),0)</f>
        <v>0</v>
      </c>
      <c r="CC186" s="19"/>
      <c r="CD186" s="19"/>
      <c r="CE186" s="19"/>
      <c r="CF186" s="19"/>
      <c r="CG186" s="19"/>
      <c r="CH186" s="19"/>
      <c r="CI186" s="19"/>
      <c r="CJ186" s="19"/>
      <c r="CK186" s="19"/>
      <c r="CL186" s="19"/>
    </row>
    <row r="187" spans="1:90" x14ac:dyDescent="0.25">
      <c r="A187" s="3">
        <f t="shared" si="45"/>
        <v>16</v>
      </c>
      <c r="B187" s="5"/>
      <c r="C187" s="6"/>
      <c r="D187" s="8"/>
      <c r="E187" s="80"/>
      <c r="F187" s="79"/>
      <c r="G187" s="21" t="s">
        <v>28</v>
      </c>
      <c r="H187" s="23"/>
      <c r="I187" s="54">
        <f t="shared" si="40"/>
        <v>0</v>
      </c>
      <c r="J187" s="7"/>
      <c r="K187" s="54">
        <f t="shared" si="41"/>
        <v>0</v>
      </c>
      <c r="L187" s="33">
        <v>25</v>
      </c>
      <c r="M187" s="4">
        <f t="shared" si="42"/>
        <v>0</v>
      </c>
      <c r="N187" s="4">
        <f t="shared" si="43"/>
        <v>0</v>
      </c>
      <c r="O187" s="4">
        <f t="shared" si="44"/>
        <v>0</v>
      </c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  <c r="AE187" s="53"/>
      <c r="AF187" s="53"/>
      <c r="AG187" s="53"/>
      <c r="AH187" s="53"/>
      <c r="AI187" s="53"/>
      <c r="AJ187" s="53"/>
      <c r="AK187" s="53"/>
      <c r="AL187" s="53"/>
      <c r="AM187" s="53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  <c r="BY187" s="17"/>
      <c r="BZ187" s="20"/>
      <c r="CA187" s="19" t="e">
        <f>IF(+B187&lt;44592,+#REF!+#REF!+N187,0)</f>
        <v>#REF!</v>
      </c>
      <c r="CB187" s="19">
        <f>IF(+B187&gt;44592,+IF(+B187&lt;44620,+#REF!+#REF!+N187,0),0)</f>
        <v>0</v>
      </c>
      <c r="CC187" s="19"/>
      <c r="CD187" s="19"/>
      <c r="CE187" s="19"/>
      <c r="CF187" s="19"/>
      <c r="CG187" s="19"/>
      <c r="CH187" s="19"/>
      <c r="CI187" s="19"/>
      <c r="CJ187" s="19"/>
      <c r="CK187" s="19"/>
      <c r="CL187" s="19"/>
    </row>
    <row r="188" spans="1:90" x14ac:dyDescent="0.25">
      <c r="A188" s="3">
        <f t="shared" si="45"/>
        <v>17</v>
      </c>
      <c r="B188" s="5"/>
      <c r="C188" s="6"/>
      <c r="D188" s="8"/>
      <c r="E188" s="80"/>
      <c r="F188" s="79"/>
      <c r="G188" s="21" t="s">
        <v>28</v>
      </c>
      <c r="H188" s="23"/>
      <c r="I188" s="54">
        <f t="shared" si="40"/>
        <v>0</v>
      </c>
      <c r="J188" s="7"/>
      <c r="K188" s="54">
        <f t="shared" si="41"/>
        <v>0</v>
      </c>
      <c r="L188" s="33">
        <v>25</v>
      </c>
      <c r="M188" s="4">
        <f t="shared" si="42"/>
        <v>0</v>
      </c>
      <c r="N188" s="4">
        <f t="shared" si="43"/>
        <v>0</v>
      </c>
      <c r="O188" s="4">
        <f t="shared" si="44"/>
        <v>0</v>
      </c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  <c r="AE188" s="53"/>
      <c r="AF188" s="53"/>
      <c r="AG188" s="53"/>
      <c r="AH188" s="53"/>
      <c r="AI188" s="53"/>
      <c r="AJ188" s="53"/>
      <c r="AK188" s="53"/>
      <c r="AL188" s="53"/>
      <c r="AM188" s="53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  <c r="BY188" s="17"/>
      <c r="BZ188" s="20"/>
      <c r="CA188" s="19" t="e">
        <f>IF(+B188&lt;44592,+#REF!+#REF!+N188,0)</f>
        <v>#REF!</v>
      </c>
      <c r="CB188" s="19">
        <f>IF(+B188&gt;44592,+IF(+B188&lt;44620,+#REF!+#REF!+N188,0),0)</f>
        <v>0</v>
      </c>
      <c r="CC188" s="19"/>
      <c r="CD188" s="19"/>
      <c r="CE188" s="19"/>
      <c r="CF188" s="19"/>
      <c r="CG188" s="19"/>
      <c r="CH188" s="19"/>
      <c r="CI188" s="19"/>
      <c r="CJ188" s="19"/>
      <c r="CK188" s="19"/>
      <c r="CL188" s="19"/>
    </row>
    <row r="189" spans="1:90" x14ac:dyDescent="0.25">
      <c r="A189" s="3">
        <f t="shared" si="45"/>
        <v>18</v>
      </c>
      <c r="B189" s="5"/>
      <c r="C189" s="6"/>
      <c r="D189" s="8"/>
      <c r="E189" s="80"/>
      <c r="F189" s="79"/>
      <c r="G189" s="21" t="s">
        <v>28</v>
      </c>
      <c r="H189" s="23"/>
      <c r="I189" s="54">
        <f t="shared" si="40"/>
        <v>0</v>
      </c>
      <c r="J189" s="7"/>
      <c r="K189" s="54">
        <f t="shared" si="41"/>
        <v>0</v>
      </c>
      <c r="L189" s="33">
        <v>25</v>
      </c>
      <c r="M189" s="4">
        <f t="shared" si="42"/>
        <v>0</v>
      </c>
      <c r="N189" s="4">
        <f t="shared" si="43"/>
        <v>0</v>
      </c>
      <c r="O189" s="4">
        <f t="shared" si="44"/>
        <v>0</v>
      </c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  <c r="AE189" s="53"/>
      <c r="AF189" s="53"/>
      <c r="AG189" s="53"/>
      <c r="AH189" s="53"/>
      <c r="AI189" s="53"/>
      <c r="AJ189" s="53"/>
      <c r="AK189" s="53"/>
      <c r="AL189" s="53"/>
      <c r="AM189" s="53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  <c r="BY189" s="17"/>
      <c r="BZ189" s="20"/>
      <c r="CA189" s="19" t="e">
        <f>IF(+B189&lt;44592,+#REF!+#REF!+N189,0)</f>
        <v>#REF!</v>
      </c>
      <c r="CB189" s="19">
        <f>IF(+B189&gt;44592,+IF(+B189&lt;44620,+#REF!+#REF!+N189,0),0)</f>
        <v>0</v>
      </c>
      <c r="CC189" s="19"/>
      <c r="CD189" s="19"/>
      <c r="CE189" s="19"/>
      <c r="CF189" s="19"/>
      <c r="CG189" s="19"/>
      <c r="CH189" s="19"/>
      <c r="CI189" s="19"/>
      <c r="CJ189" s="19"/>
      <c r="CK189" s="19"/>
      <c r="CL189" s="19"/>
    </row>
    <row r="190" spans="1:90" x14ac:dyDescent="0.25">
      <c r="A190" s="3">
        <f t="shared" si="45"/>
        <v>19</v>
      </c>
      <c r="B190" s="5"/>
      <c r="C190" s="6"/>
      <c r="D190" s="8"/>
      <c r="E190" s="80"/>
      <c r="F190" s="79"/>
      <c r="G190" s="21" t="s">
        <v>28</v>
      </c>
      <c r="H190" s="23"/>
      <c r="I190" s="54">
        <f t="shared" si="40"/>
        <v>0</v>
      </c>
      <c r="J190" s="7"/>
      <c r="K190" s="54">
        <f t="shared" si="41"/>
        <v>0</v>
      </c>
      <c r="L190" s="33">
        <v>25</v>
      </c>
      <c r="M190" s="4">
        <f t="shared" si="42"/>
        <v>0</v>
      </c>
      <c r="N190" s="4">
        <f t="shared" si="43"/>
        <v>0</v>
      </c>
      <c r="O190" s="4">
        <f t="shared" si="44"/>
        <v>0</v>
      </c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  <c r="AE190" s="53"/>
      <c r="AF190" s="53"/>
      <c r="AG190" s="53"/>
      <c r="AH190" s="53"/>
      <c r="AI190" s="53"/>
      <c r="AJ190" s="53"/>
      <c r="AK190" s="53"/>
      <c r="AL190" s="53"/>
      <c r="AM190" s="53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  <c r="BY190" s="17"/>
      <c r="BZ190" s="20"/>
      <c r="CA190" s="19" t="e">
        <f>IF(+B190&lt;44592,+#REF!+#REF!+N190,0)</f>
        <v>#REF!</v>
      </c>
      <c r="CB190" s="19">
        <f>IF(+B190&gt;44592,+IF(+B190&lt;44620,+#REF!+#REF!+N190,0),0)</f>
        <v>0</v>
      </c>
      <c r="CC190" s="19"/>
      <c r="CD190" s="19"/>
      <c r="CE190" s="19"/>
      <c r="CF190" s="19"/>
      <c r="CG190" s="19"/>
      <c r="CH190" s="19"/>
      <c r="CI190" s="19"/>
      <c r="CJ190" s="19"/>
      <c r="CK190" s="19"/>
      <c r="CL190" s="19"/>
    </row>
    <row r="191" spans="1:90" x14ac:dyDescent="0.25">
      <c r="A191" s="3">
        <f t="shared" si="45"/>
        <v>20</v>
      </c>
      <c r="B191" s="5"/>
      <c r="C191" s="6"/>
      <c r="D191" s="8"/>
      <c r="E191" s="80"/>
      <c r="F191" s="79"/>
      <c r="G191" s="21" t="s">
        <v>28</v>
      </c>
      <c r="H191" s="23"/>
      <c r="I191" s="54">
        <f t="shared" si="40"/>
        <v>0</v>
      </c>
      <c r="J191" s="7"/>
      <c r="K191" s="54">
        <f t="shared" si="41"/>
        <v>0</v>
      </c>
      <c r="L191" s="33">
        <v>25</v>
      </c>
      <c r="M191" s="4">
        <f t="shared" si="42"/>
        <v>0</v>
      </c>
      <c r="N191" s="4">
        <f t="shared" si="43"/>
        <v>0</v>
      </c>
      <c r="O191" s="4">
        <f t="shared" si="44"/>
        <v>0</v>
      </c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  <c r="AE191" s="53"/>
      <c r="AF191" s="53"/>
      <c r="AG191" s="53"/>
      <c r="AH191" s="53"/>
      <c r="AI191" s="53"/>
      <c r="AJ191" s="53"/>
      <c r="AK191" s="53"/>
      <c r="AL191" s="53"/>
      <c r="AM191" s="53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  <c r="BY191" s="17"/>
      <c r="BZ191" s="20"/>
      <c r="CA191" s="19" t="e">
        <f>IF(+B191&lt;44592,+#REF!+#REF!+N191,0)</f>
        <v>#REF!</v>
      </c>
      <c r="CB191" s="19">
        <f>IF(+B191&gt;44592,+IF(+B191&lt;44620,+#REF!+#REF!+N191,0),0)</f>
        <v>0</v>
      </c>
      <c r="CC191" s="19"/>
      <c r="CD191" s="19"/>
      <c r="CE191" s="19"/>
      <c r="CF191" s="19"/>
      <c r="CG191" s="19"/>
      <c r="CH191" s="19"/>
      <c r="CI191" s="19"/>
      <c r="CJ191" s="19"/>
      <c r="CK191" s="19"/>
      <c r="CL191" s="19"/>
    </row>
    <row r="192" spans="1:90" x14ac:dyDescent="0.25">
      <c r="A192" s="3">
        <f t="shared" si="45"/>
        <v>21</v>
      </c>
      <c r="B192" s="5"/>
      <c r="C192" s="6"/>
      <c r="D192" s="8"/>
      <c r="E192" s="80"/>
      <c r="F192" s="79"/>
      <c r="G192" s="21" t="s">
        <v>28</v>
      </c>
      <c r="H192" s="23"/>
      <c r="I192" s="54">
        <f t="shared" si="40"/>
        <v>0</v>
      </c>
      <c r="J192" s="7"/>
      <c r="K192" s="54">
        <f t="shared" si="41"/>
        <v>0</v>
      </c>
      <c r="L192" s="33">
        <v>25</v>
      </c>
      <c r="M192" s="4">
        <f t="shared" si="42"/>
        <v>0</v>
      </c>
      <c r="N192" s="4">
        <f t="shared" si="43"/>
        <v>0</v>
      </c>
      <c r="O192" s="4">
        <f t="shared" si="44"/>
        <v>0</v>
      </c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  <c r="AE192" s="53"/>
      <c r="AF192" s="53"/>
      <c r="AG192" s="53"/>
      <c r="AH192" s="53"/>
      <c r="AI192" s="53"/>
      <c r="AJ192" s="53"/>
      <c r="AK192" s="53"/>
      <c r="AL192" s="53"/>
      <c r="AM192" s="53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  <c r="BY192" s="17"/>
      <c r="BZ192" s="17"/>
      <c r="CA192" s="19" t="e">
        <f>IF(+B192&lt;44592,+#REF!+#REF!+N192,0)</f>
        <v>#REF!</v>
      </c>
      <c r="CB192" s="19">
        <f>IF(+B192&gt;44592,+IF(+B192&lt;44620,+#REF!+#REF!+N192,0),0)</f>
        <v>0</v>
      </c>
      <c r="CC192" s="19"/>
      <c r="CD192" s="19"/>
      <c r="CE192" s="19"/>
      <c r="CF192" s="19"/>
      <c r="CG192" s="19"/>
      <c r="CH192" s="19"/>
      <c r="CI192" s="19"/>
      <c r="CJ192" s="19"/>
      <c r="CK192" s="19"/>
      <c r="CL192" s="19"/>
    </row>
    <row r="193" spans="1:92" x14ac:dyDescent="0.25">
      <c r="A193" s="3">
        <f t="shared" si="45"/>
        <v>22</v>
      </c>
      <c r="B193" s="5"/>
      <c r="C193" s="6"/>
      <c r="D193" s="8"/>
      <c r="E193" s="80"/>
      <c r="F193" s="79"/>
      <c r="G193" s="21" t="s">
        <v>28</v>
      </c>
      <c r="H193" s="23"/>
      <c r="I193" s="54">
        <f t="shared" si="40"/>
        <v>0</v>
      </c>
      <c r="J193" s="7"/>
      <c r="K193" s="54">
        <f t="shared" si="41"/>
        <v>0</v>
      </c>
      <c r="L193" s="33">
        <v>25</v>
      </c>
      <c r="M193" s="4">
        <f t="shared" si="42"/>
        <v>0</v>
      </c>
      <c r="N193" s="4">
        <f t="shared" si="43"/>
        <v>0</v>
      </c>
      <c r="O193" s="4">
        <f t="shared" si="44"/>
        <v>0</v>
      </c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  <c r="AE193" s="53"/>
      <c r="AF193" s="53"/>
      <c r="AG193" s="53"/>
      <c r="AH193" s="53"/>
      <c r="AI193" s="53"/>
      <c r="AJ193" s="53"/>
      <c r="AK193" s="53"/>
      <c r="AL193" s="53"/>
      <c r="AM193" s="53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  <c r="BY193" s="17"/>
      <c r="BZ193" s="17"/>
      <c r="CA193" s="19" t="e">
        <f>IF(+B193&lt;44592,+#REF!+#REF!+N193,0)</f>
        <v>#REF!</v>
      </c>
      <c r="CB193" s="19">
        <f>IF(+B193&gt;44592,+IF(+B193&lt;44620,+#REF!+#REF!+N193,0),0)</f>
        <v>0</v>
      </c>
      <c r="CC193" s="19"/>
      <c r="CD193" s="19"/>
      <c r="CE193" s="19"/>
      <c r="CF193" s="19"/>
      <c r="CG193" s="19"/>
      <c r="CH193" s="19"/>
      <c r="CI193" s="19"/>
      <c r="CJ193" s="19"/>
      <c r="CK193" s="19"/>
      <c r="CL193" s="19"/>
    </row>
    <row r="194" spans="1:92" x14ac:dyDescent="0.25">
      <c r="A194" s="3">
        <f t="shared" si="45"/>
        <v>23</v>
      </c>
      <c r="B194" s="5"/>
      <c r="C194" s="6"/>
      <c r="D194" s="8"/>
      <c r="E194" s="80"/>
      <c r="F194" s="79"/>
      <c r="G194" s="21" t="s">
        <v>28</v>
      </c>
      <c r="H194" s="23"/>
      <c r="I194" s="54">
        <f t="shared" si="40"/>
        <v>0</v>
      </c>
      <c r="J194" s="7"/>
      <c r="K194" s="54">
        <f t="shared" si="41"/>
        <v>0</v>
      </c>
      <c r="L194" s="33">
        <v>25</v>
      </c>
      <c r="M194" s="4">
        <f t="shared" si="42"/>
        <v>0</v>
      </c>
      <c r="N194" s="4">
        <f t="shared" si="43"/>
        <v>0</v>
      </c>
      <c r="O194" s="4">
        <f t="shared" si="44"/>
        <v>0</v>
      </c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  <c r="AE194" s="53"/>
      <c r="AF194" s="53"/>
      <c r="AG194" s="53"/>
      <c r="AH194" s="53"/>
      <c r="AI194" s="53"/>
      <c r="AJ194" s="53"/>
      <c r="AK194" s="53"/>
      <c r="AL194" s="53"/>
      <c r="AM194" s="53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  <c r="BY194" s="17"/>
      <c r="BZ194" s="17"/>
      <c r="CA194" s="19" t="e">
        <f>IF(+B194&lt;44592,+#REF!+#REF!+N194,0)</f>
        <v>#REF!</v>
      </c>
      <c r="CB194" s="19">
        <f>IF(+B194&gt;44592,+IF(+B194&lt;44620,+#REF!+#REF!+N194,0),0)</f>
        <v>0</v>
      </c>
      <c r="CC194" s="19"/>
      <c r="CD194" s="19"/>
      <c r="CE194" s="19"/>
      <c r="CF194" s="19"/>
      <c r="CG194" s="19"/>
      <c r="CH194" s="19"/>
      <c r="CI194" s="19"/>
      <c r="CJ194" s="19"/>
      <c r="CK194" s="19"/>
      <c r="CL194" s="19"/>
    </row>
    <row r="195" spans="1:92" x14ac:dyDescent="0.25">
      <c r="A195" s="3">
        <f t="shared" si="45"/>
        <v>24</v>
      </c>
      <c r="B195" s="5"/>
      <c r="C195" s="6"/>
      <c r="D195" s="8"/>
      <c r="E195" s="80"/>
      <c r="F195" s="79"/>
      <c r="G195" s="21" t="s">
        <v>28</v>
      </c>
      <c r="H195" s="23"/>
      <c r="I195" s="54">
        <f t="shared" si="40"/>
        <v>0</v>
      </c>
      <c r="J195" s="7"/>
      <c r="K195" s="54">
        <f t="shared" si="41"/>
        <v>0</v>
      </c>
      <c r="L195" s="33">
        <v>25</v>
      </c>
      <c r="M195" s="4">
        <f t="shared" si="42"/>
        <v>0</v>
      </c>
      <c r="N195" s="4">
        <f t="shared" si="43"/>
        <v>0</v>
      </c>
      <c r="O195" s="4">
        <f t="shared" si="44"/>
        <v>0</v>
      </c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  <c r="AE195" s="53"/>
      <c r="AF195" s="53"/>
      <c r="AG195" s="53"/>
      <c r="AH195" s="53"/>
      <c r="AI195" s="53"/>
      <c r="AJ195" s="53"/>
      <c r="AK195" s="53"/>
      <c r="AL195" s="53"/>
      <c r="AM195" s="53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  <c r="BY195" s="17"/>
      <c r="BZ195" s="17"/>
      <c r="CA195" s="19" t="e">
        <f>IF(+B195&lt;44592,+#REF!+#REF!+N195,0)</f>
        <v>#REF!</v>
      </c>
      <c r="CB195" s="19">
        <f>IF(+B195&gt;44592,+IF(+B195&lt;44620,+#REF!+#REF!+N195,0),0)</f>
        <v>0</v>
      </c>
      <c r="CC195" s="19"/>
      <c r="CD195" s="19"/>
      <c r="CE195" s="19"/>
      <c r="CF195" s="19"/>
      <c r="CG195" s="19"/>
      <c r="CH195" s="19"/>
      <c r="CI195" s="19"/>
      <c r="CJ195" s="19"/>
      <c r="CK195" s="19"/>
      <c r="CL195" s="19"/>
    </row>
    <row r="196" spans="1:92" x14ac:dyDescent="0.25">
      <c r="A196" s="3">
        <f t="shared" si="45"/>
        <v>25</v>
      </c>
      <c r="B196" s="5"/>
      <c r="C196" s="6"/>
      <c r="D196" s="8"/>
      <c r="E196" s="80"/>
      <c r="F196" s="79"/>
      <c r="G196" s="21" t="s">
        <v>28</v>
      </c>
      <c r="H196" s="23"/>
      <c r="I196" s="54">
        <f t="shared" si="40"/>
        <v>0</v>
      </c>
      <c r="J196" s="7"/>
      <c r="K196" s="54">
        <f t="shared" si="41"/>
        <v>0</v>
      </c>
      <c r="L196" s="33">
        <v>25</v>
      </c>
      <c r="M196" s="4">
        <f t="shared" si="42"/>
        <v>0</v>
      </c>
      <c r="N196" s="4">
        <f t="shared" si="43"/>
        <v>0</v>
      </c>
      <c r="O196" s="4">
        <f t="shared" si="44"/>
        <v>0</v>
      </c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  <c r="AE196" s="53"/>
      <c r="AF196" s="53"/>
      <c r="AG196" s="53"/>
      <c r="AH196" s="53"/>
      <c r="AI196" s="53"/>
      <c r="AJ196" s="53"/>
      <c r="AK196" s="53"/>
      <c r="AL196" s="53"/>
      <c r="AM196" s="53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  <c r="BY196" s="17"/>
      <c r="BZ196" s="17"/>
      <c r="CA196" s="17"/>
      <c r="CB196" s="17"/>
      <c r="CC196" s="17"/>
      <c r="CD196" s="17"/>
      <c r="CE196" s="17"/>
    </row>
    <row r="197" spans="1:92" ht="4.5" customHeight="1" x14ac:dyDescent="0.25">
      <c r="A197" s="89"/>
      <c r="B197" s="90"/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1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  <c r="AE197" s="53"/>
      <c r="AF197" s="53"/>
      <c r="AG197" s="53"/>
      <c r="AH197" s="53"/>
      <c r="AI197" s="53"/>
      <c r="AJ197" s="53"/>
      <c r="AK197" s="53"/>
      <c r="AL197" s="53"/>
      <c r="AM197" s="53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  <c r="BY197" s="17"/>
      <c r="BZ197" s="17"/>
      <c r="CA197" s="17"/>
      <c r="CB197" s="17"/>
      <c r="CC197" s="17"/>
      <c r="CD197" s="17"/>
      <c r="CE197" s="17"/>
    </row>
    <row r="198" spans="1:92" s="88" customFormat="1" x14ac:dyDescent="0.25">
      <c r="A198" s="3" t="s">
        <v>102</v>
      </c>
      <c r="B198" s="3" t="s">
        <v>102</v>
      </c>
      <c r="C198" s="3" t="s">
        <v>102</v>
      </c>
      <c r="D198" s="3" t="s">
        <v>102</v>
      </c>
      <c r="E198" s="3" t="s">
        <v>102</v>
      </c>
      <c r="F198" s="3" t="s">
        <v>102</v>
      </c>
      <c r="G198" s="3" t="s">
        <v>102</v>
      </c>
      <c r="H198" s="3" t="s">
        <v>102</v>
      </c>
      <c r="I198" s="4">
        <f>SUM(I172:I196)</f>
        <v>0</v>
      </c>
      <c r="J198" s="4">
        <f t="shared" ref="J198:K198" si="46">SUM(J172:J196)</f>
        <v>0</v>
      </c>
      <c r="K198" s="4">
        <f t="shared" si="46"/>
        <v>0</v>
      </c>
      <c r="L198" s="3" t="s">
        <v>102</v>
      </c>
      <c r="M198" s="4">
        <f t="shared" ref="M198:O198" si="47">SUM(M172:M196)</f>
        <v>0</v>
      </c>
      <c r="N198" s="4">
        <f t="shared" si="47"/>
        <v>0</v>
      </c>
      <c r="O198" s="4">
        <f t="shared" si="47"/>
        <v>0</v>
      </c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84"/>
      <c r="AM198" s="84"/>
      <c r="AN198" s="85"/>
      <c r="AO198" s="85"/>
      <c r="AP198" s="85"/>
      <c r="AQ198" s="85"/>
      <c r="AR198" s="85"/>
      <c r="AS198" s="85"/>
      <c r="AT198" s="85"/>
      <c r="AU198" s="85"/>
      <c r="AV198" s="85"/>
      <c r="AW198" s="85"/>
      <c r="AX198" s="85"/>
      <c r="AY198" s="85"/>
      <c r="AZ198" s="85"/>
      <c r="BA198" s="85"/>
      <c r="BB198" s="85"/>
      <c r="BC198" s="85"/>
      <c r="BD198" s="85"/>
      <c r="BE198" s="85"/>
      <c r="BF198" s="85"/>
      <c r="BG198" s="85"/>
      <c r="BH198" s="85"/>
      <c r="BI198" s="85"/>
      <c r="BJ198" s="85"/>
      <c r="BK198" s="85"/>
      <c r="BL198" s="85"/>
      <c r="BM198" s="85"/>
      <c r="BN198" s="85"/>
      <c r="BO198" s="85"/>
      <c r="BP198" s="85"/>
      <c r="BQ198" s="85"/>
      <c r="BR198" s="85"/>
      <c r="BS198" s="85"/>
      <c r="BT198" s="85"/>
      <c r="BU198" s="85"/>
      <c r="BV198" s="85"/>
      <c r="BW198" s="85"/>
      <c r="BX198" s="85"/>
      <c r="BY198" s="86"/>
      <c r="BZ198" s="86"/>
      <c r="CA198" s="86"/>
      <c r="CB198" s="86"/>
      <c r="CC198" s="86"/>
      <c r="CD198" s="86"/>
      <c r="CE198" s="86"/>
      <c r="CF198" s="87"/>
      <c r="CG198" s="87"/>
      <c r="CH198" s="87"/>
      <c r="CI198" s="87"/>
      <c r="CJ198" s="87"/>
      <c r="CK198" s="87"/>
      <c r="CL198" s="87"/>
      <c r="CM198" s="87"/>
      <c r="CN198" s="87"/>
    </row>
    <row r="199" spans="1:92" x14ac:dyDescent="0.25">
      <c r="A199" s="1" t="s">
        <v>7</v>
      </c>
      <c r="C199" s="28" t="str">
        <f>+C166</f>
        <v>TVRTKA XY D.O.O.</v>
      </c>
      <c r="D199" s="92"/>
      <c r="E199" s="92"/>
      <c r="F199" s="92"/>
      <c r="G199" s="92"/>
      <c r="H199" s="93"/>
      <c r="I199" s="93"/>
      <c r="J199" s="93"/>
      <c r="K199" s="27"/>
      <c r="L199" s="32"/>
    </row>
    <row r="200" spans="1:92" x14ac:dyDescent="0.25">
      <c r="A200" s="1" t="s">
        <v>9</v>
      </c>
      <c r="C200" s="30" t="str">
        <f>+C167</f>
        <v>91184883380</v>
      </c>
      <c r="D200" s="94"/>
      <c r="E200" s="95"/>
      <c r="F200" s="95"/>
      <c r="G200" s="28" t="str">
        <f>+G167</f>
        <v>KARLOVAC, VINIČKI PUT 20</v>
      </c>
      <c r="H200" s="92"/>
      <c r="I200" s="92"/>
      <c r="J200" s="92"/>
      <c r="K200" s="27"/>
      <c r="L200" s="32"/>
    </row>
    <row r="202" spans="1:92" ht="18.75" x14ac:dyDescent="0.25">
      <c r="A202" s="47" t="s">
        <v>131</v>
      </c>
      <c r="B202" s="47"/>
      <c r="C202" s="47"/>
      <c r="D202" s="47"/>
      <c r="E202" s="47"/>
      <c r="F202" s="47"/>
      <c r="G202" s="47"/>
      <c r="H202" s="47"/>
      <c r="I202" s="47"/>
      <c r="J202" s="47"/>
      <c r="K202" s="48" t="s">
        <v>100</v>
      </c>
      <c r="L202" s="51">
        <v>44743</v>
      </c>
      <c r="M202" s="49" t="s">
        <v>101</v>
      </c>
      <c r="N202" s="51">
        <v>44773</v>
      </c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/>
      <c r="AC202" s="50"/>
      <c r="AD202" s="50"/>
      <c r="AE202" s="50"/>
      <c r="AF202" s="50"/>
      <c r="AG202" s="50"/>
      <c r="AH202" s="50"/>
      <c r="AI202" s="50"/>
      <c r="AJ202" s="50"/>
      <c r="AK202" s="50"/>
      <c r="AL202" s="50"/>
      <c r="AM202" s="50"/>
    </row>
    <row r="203" spans="1:92" ht="18" x14ac:dyDescent="0.25">
      <c r="A203" s="25" t="s">
        <v>0</v>
      </c>
      <c r="B203" s="25" t="s">
        <v>6</v>
      </c>
      <c r="C203" s="25" t="s">
        <v>1</v>
      </c>
      <c r="D203" s="26" t="s">
        <v>24</v>
      </c>
      <c r="E203" s="26" t="s">
        <v>106</v>
      </c>
      <c r="F203" s="26" t="s">
        <v>107</v>
      </c>
      <c r="G203" s="81" t="s">
        <v>25</v>
      </c>
      <c r="H203" s="26" t="s">
        <v>31</v>
      </c>
      <c r="I203" s="26" t="s">
        <v>41</v>
      </c>
      <c r="J203" s="26" t="s">
        <v>2</v>
      </c>
      <c r="K203" s="26" t="s">
        <v>42</v>
      </c>
      <c r="L203" s="82" t="s">
        <v>43</v>
      </c>
      <c r="M203" s="26" t="s">
        <v>3</v>
      </c>
      <c r="N203" s="26" t="s">
        <v>4</v>
      </c>
      <c r="O203" s="26" t="s">
        <v>5</v>
      </c>
      <c r="P203" s="52"/>
      <c r="Q203" s="83" t="s">
        <v>111</v>
      </c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  <c r="AC203" s="52"/>
      <c r="AD203" s="52"/>
      <c r="AE203" s="52"/>
      <c r="AF203" s="52"/>
      <c r="AG203" s="52"/>
      <c r="AH203" s="52"/>
      <c r="AI203" s="52"/>
      <c r="AJ203" s="52"/>
      <c r="AK203" s="52"/>
      <c r="AL203" s="52"/>
      <c r="AM203" s="52"/>
      <c r="AN203" s="12"/>
      <c r="AO203" s="12" t="s">
        <v>25</v>
      </c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  <c r="BK203" s="12"/>
      <c r="BL203" s="12"/>
      <c r="BM203" s="12"/>
      <c r="BN203" s="12"/>
      <c r="BO203" s="12"/>
      <c r="BP203" s="12"/>
      <c r="BQ203" s="12"/>
      <c r="BR203" s="12"/>
      <c r="BS203" s="12"/>
      <c r="BT203" s="12"/>
      <c r="BU203" s="12"/>
      <c r="BV203" s="12"/>
      <c r="BW203" s="12"/>
      <c r="BX203" s="12"/>
      <c r="BY203" s="13"/>
      <c r="BZ203" s="13"/>
      <c r="CA203" s="14" t="s">
        <v>12</v>
      </c>
      <c r="CB203" s="15" t="s">
        <v>13</v>
      </c>
      <c r="CC203" s="15" t="s">
        <v>14</v>
      </c>
      <c r="CD203" s="15" t="s">
        <v>15</v>
      </c>
      <c r="CE203" s="15" t="s">
        <v>16</v>
      </c>
      <c r="CF203" s="15" t="s">
        <v>17</v>
      </c>
      <c r="CG203" s="15" t="s">
        <v>18</v>
      </c>
      <c r="CH203" s="15" t="s">
        <v>19</v>
      </c>
      <c r="CI203" s="15" t="s">
        <v>20</v>
      </c>
      <c r="CJ203" s="15" t="s">
        <v>21</v>
      </c>
      <c r="CK203" s="15" t="s">
        <v>22</v>
      </c>
      <c r="CL203" s="15" t="s">
        <v>23</v>
      </c>
    </row>
    <row r="205" spans="1:92" x14ac:dyDescent="0.25">
      <c r="A205" s="3">
        <v>1</v>
      </c>
      <c r="B205" s="5"/>
      <c r="C205" s="6"/>
      <c r="D205" s="8"/>
      <c r="E205" s="80"/>
      <c r="F205" s="79"/>
      <c r="G205" s="21" t="s">
        <v>28</v>
      </c>
      <c r="H205" s="23"/>
      <c r="I205" s="54">
        <f>+H205*D205</f>
        <v>0</v>
      </c>
      <c r="J205" s="7"/>
      <c r="K205" s="54">
        <f>+I205-J205</f>
        <v>0</v>
      </c>
      <c r="L205" s="33">
        <v>25</v>
      </c>
      <c r="M205" s="4">
        <f>IF(+L205=5,+K205*L205/100,0)</f>
        <v>0</v>
      </c>
      <c r="N205" s="4">
        <f>+IF(+L205=13,+K205*L205/100,0)</f>
        <v>0</v>
      </c>
      <c r="O205" s="4">
        <f>+IF(+L205=25,+K205*L205/100,0)</f>
        <v>0</v>
      </c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  <c r="AE205" s="53"/>
      <c r="AF205" s="53"/>
      <c r="AG205" s="53"/>
      <c r="AH205" s="53"/>
      <c r="AI205" s="53"/>
      <c r="AJ205" s="53"/>
      <c r="AK205" s="53"/>
      <c r="AL205" s="53"/>
      <c r="AM205" s="53"/>
      <c r="AN205" s="16"/>
      <c r="AO205" s="24" t="s">
        <v>28</v>
      </c>
      <c r="AP205" s="16"/>
      <c r="AQ205" s="31">
        <v>5</v>
      </c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  <c r="BY205" s="17">
        <v>1</v>
      </c>
      <c r="BZ205" s="18">
        <v>44592</v>
      </c>
      <c r="CA205" s="19" t="e">
        <f>IF(+B205&lt;44592,+#REF!+#REF!+N205,0)</f>
        <v>#REF!</v>
      </c>
      <c r="CB205" s="19" t="b">
        <f>IF(+B205&gt;44592,+IF(+B205&lt;44620,+#REF!+#REF!+N205,0))</f>
        <v>0</v>
      </c>
      <c r="CC205" s="19"/>
      <c r="CD205" s="19"/>
      <c r="CE205" s="19"/>
      <c r="CF205" s="19"/>
      <c r="CG205" s="19"/>
      <c r="CH205" s="19"/>
      <c r="CI205" s="19"/>
      <c r="CJ205" s="19"/>
      <c r="CK205" s="19"/>
      <c r="CL205" s="19"/>
    </row>
    <row r="206" spans="1:92" x14ac:dyDescent="0.25">
      <c r="A206" s="3">
        <f>+A205+1</f>
        <v>2</v>
      </c>
      <c r="B206" s="5"/>
      <c r="C206" s="6"/>
      <c r="D206" s="8"/>
      <c r="E206" s="80"/>
      <c r="F206" s="79"/>
      <c r="G206" s="21" t="s">
        <v>28</v>
      </c>
      <c r="H206" s="23"/>
      <c r="I206" s="54">
        <f t="shared" ref="I206:I229" si="48">+H206*D206</f>
        <v>0</v>
      </c>
      <c r="J206" s="7"/>
      <c r="K206" s="54">
        <f t="shared" ref="K206:K229" si="49">+I206-J206</f>
        <v>0</v>
      </c>
      <c r="L206" s="33">
        <v>25</v>
      </c>
      <c r="M206" s="4">
        <f t="shared" ref="M206:M229" si="50">IF(+L206=5,+K206*L206/100,0)</f>
        <v>0</v>
      </c>
      <c r="N206" s="4">
        <f t="shared" ref="N206:N229" si="51">+IF(+L206=13,+K206*L206/100,0)</f>
        <v>0</v>
      </c>
      <c r="O206" s="4">
        <f t="shared" ref="O206:O229" si="52">+IF(+L206=25,+K206*L206/100,0)</f>
        <v>0</v>
      </c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  <c r="AE206" s="53"/>
      <c r="AF206" s="53"/>
      <c r="AG206" s="53"/>
      <c r="AH206" s="53"/>
      <c r="AI206" s="53"/>
      <c r="AJ206" s="53"/>
      <c r="AK206" s="53"/>
      <c r="AL206" s="53"/>
      <c r="AM206" s="53"/>
      <c r="AN206" s="16"/>
      <c r="AO206" s="24" t="s">
        <v>29</v>
      </c>
      <c r="AP206" s="16"/>
      <c r="AQ206" s="31">
        <v>13</v>
      </c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  <c r="BY206" s="17">
        <v>2</v>
      </c>
      <c r="BZ206" s="18">
        <v>44620</v>
      </c>
      <c r="CA206" s="19" t="e">
        <f>IF(+B206&lt;44592,+#REF!+#REF!+N206,0)</f>
        <v>#REF!</v>
      </c>
      <c r="CB206" s="19">
        <f>IF(+B206&gt;44592,+IF(+B206&lt;44620,+#REF!+#REF!+N206,0),0)</f>
        <v>0</v>
      </c>
      <c r="CC206" s="19"/>
      <c r="CD206" s="19"/>
      <c r="CE206" s="19"/>
      <c r="CF206" s="19"/>
      <c r="CG206" s="19"/>
      <c r="CH206" s="19"/>
      <c r="CI206" s="19"/>
      <c r="CJ206" s="19"/>
      <c r="CK206" s="19"/>
      <c r="CL206" s="19"/>
    </row>
    <row r="207" spans="1:92" x14ac:dyDescent="0.25">
      <c r="A207" s="3">
        <f t="shared" ref="A207:A229" si="53">+A206+1</f>
        <v>3</v>
      </c>
      <c r="B207" s="5"/>
      <c r="C207" s="6"/>
      <c r="D207" s="8"/>
      <c r="E207" s="80"/>
      <c r="F207" s="79"/>
      <c r="G207" s="21" t="s">
        <v>28</v>
      </c>
      <c r="H207" s="23"/>
      <c r="I207" s="54">
        <f t="shared" si="48"/>
        <v>0</v>
      </c>
      <c r="J207" s="7"/>
      <c r="K207" s="54">
        <f t="shared" si="49"/>
        <v>0</v>
      </c>
      <c r="L207" s="33">
        <v>25</v>
      </c>
      <c r="M207" s="4">
        <f t="shared" si="50"/>
        <v>0</v>
      </c>
      <c r="N207" s="4">
        <f t="shared" si="51"/>
        <v>0</v>
      </c>
      <c r="O207" s="4">
        <f t="shared" si="52"/>
        <v>0</v>
      </c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  <c r="AE207" s="53"/>
      <c r="AF207" s="53"/>
      <c r="AG207" s="53"/>
      <c r="AH207" s="53"/>
      <c r="AI207" s="53"/>
      <c r="AJ207" s="53"/>
      <c r="AK207" s="53"/>
      <c r="AL207" s="53"/>
      <c r="AM207" s="53"/>
      <c r="AN207" s="16"/>
      <c r="AO207" s="24" t="s">
        <v>27</v>
      </c>
      <c r="AP207" s="16"/>
      <c r="AQ207" s="31">
        <v>25</v>
      </c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  <c r="BY207" s="17">
        <v>3</v>
      </c>
      <c r="BZ207" s="18">
        <v>44651</v>
      </c>
      <c r="CA207" s="19" t="e">
        <f>IF(+B207&lt;44592,+#REF!+#REF!+N207,0)</f>
        <v>#REF!</v>
      </c>
      <c r="CB207" s="19">
        <f>IF(+B207&gt;44592,+IF(+B207&lt;44620,+#REF!+#REF!+N207,0),0)</f>
        <v>0</v>
      </c>
      <c r="CC207" s="19"/>
      <c r="CD207" s="19"/>
      <c r="CE207" s="19"/>
      <c r="CF207" s="19"/>
      <c r="CG207" s="19"/>
      <c r="CH207" s="19"/>
      <c r="CI207" s="19"/>
      <c r="CJ207" s="19"/>
      <c r="CK207" s="19"/>
      <c r="CL207" s="19"/>
    </row>
    <row r="208" spans="1:92" x14ac:dyDescent="0.25">
      <c r="A208" s="3">
        <f t="shared" si="53"/>
        <v>4</v>
      </c>
      <c r="B208" s="5"/>
      <c r="C208" s="6"/>
      <c r="D208" s="8"/>
      <c r="E208" s="80"/>
      <c r="F208" s="79"/>
      <c r="G208" s="21" t="s">
        <v>28</v>
      </c>
      <c r="H208" s="23"/>
      <c r="I208" s="54">
        <f t="shared" si="48"/>
        <v>0</v>
      </c>
      <c r="J208" s="7"/>
      <c r="K208" s="54">
        <f t="shared" si="49"/>
        <v>0</v>
      </c>
      <c r="L208" s="33">
        <v>25</v>
      </c>
      <c r="M208" s="4">
        <f t="shared" si="50"/>
        <v>0</v>
      </c>
      <c r="N208" s="4">
        <f t="shared" si="51"/>
        <v>0</v>
      </c>
      <c r="O208" s="4">
        <f t="shared" si="52"/>
        <v>0</v>
      </c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  <c r="AE208" s="53"/>
      <c r="AF208" s="53"/>
      <c r="AG208" s="53"/>
      <c r="AH208" s="53"/>
      <c r="AI208" s="53"/>
      <c r="AJ208" s="53"/>
      <c r="AK208" s="53"/>
      <c r="AL208" s="53"/>
      <c r="AM208" s="53"/>
      <c r="AN208" s="16"/>
      <c r="AO208" s="24" t="s">
        <v>30</v>
      </c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  <c r="BY208" s="17">
        <v>4</v>
      </c>
      <c r="BZ208" s="18">
        <v>44681</v>
      </c>
      <c r="CA208" s="19" t="e">
        <f>IF(+B208&lt;44592,+#REF!+#REF!+N208,0)</f>
        <v>#REF!</v>
      </c>
      <c r="CB208" s="19">
        <f>IF(+B208&gt;44592,+IF(+B208&lt;44620,+#REF!+#REF!+N208,0),0)</f>
        <v>0</v>
      </c>
      <c r="CC208" s="19"/>
      <c r="CD208" s="19"/>
      <c r="CE208" s="19"/>
      <c r="CF208" s="19"/>
      <c r="CG208" s="19"/>
      <c r="CH208" s="19"/>
      <c r="CI208" s="19"/>
      <c r="CJ208" s="19"/>
      <c r="CK208" s="19"/>
      <c r="CL208" s="19"/>
    </row>
    <row r="209" spans="1:90" x14ac:dyDescent="0.25">
      <c r="A209" s="3">
        <f t="shared" si="53"/>
        <v>5</v>
      </c>
      <c r="B209" s="5"/>
      <c r="C209" s="6"/>
      <c r="D209" s="8"/>
      <c r="E209" s="80"/>
      <c r="F209" s="79"/>
      <c r="G209" s="21" t="s">
        <v>28</v>
      </c>
      <c r="H209" s="23"/>
      <c r="I209" s="54">
        <f t="shared" si="48"/>
        <v>0</v>
      </c>
      <c r="J209" s="7"/>
      <c r="K209" s="54">
        <f t="shared" si="49"/>
        <v>0</v>
      </c>
      <c r="L209" s="33">
        <v>25</v>
      </c>
      <c r="M209" s="4">
        <f t="shared" si="50"/>
        <v>0</v>
      </c>
      <c r="N209" s="4">
        <f t="shared" si="51"/>
        <v>0</v>
      </c>
      <c r="O209" s="4">
        <f t="shared" si="52"/>
        <v>0</v>
      </c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  <c r="AE209" s="53"/>
      <c r="AF209" s="53"/>
      <c r="AG209" s="53"/>
      <c r="AH209" s="53"/>
      <c r="AI209" s="53"/>
      <c r="AJ209" s="53"/>
      <c r="AK209" s="53"/>
      <c r="AL209" s="53"/>
      <c r="AM209" s="53"/>
      <c r="AN209" s="16"/>
      <c r="AO209" s="24" t="s">
        <v>32</v>
      </c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  <c r="BY209" s="17">
        <v>5</v>
      </c>
      <c r="BZ209" s="18">
        <v>44712</v>
      </c>
      <c r="CA209" s="19" t="e">
        <f>IF(+B209&lt;44592,+#REF!+#REF!+N209,0)</f>
        <v>#REF!</v>
      </c>
      <c r="CB209" s="19">
        <f>IF(+B209&gt;44592,+IF(+B209&lt;44620,+#REF!+#REF!+N209,0),0)</f>
        <v>0</v>
      </c>
      <c r="CC209" s="19"/>
      <c r="CD209" s="19"/>
      <c r="CE209" s="19"/>
      <c r="CF209" s="19"/>
      <c r="CG209" s="19"/>
      <c r="CH209" s="19"/>
      <c r="CI209" s="19"/>
      <c r="CJ209" s="19"/>
      <c r="CK209" s="19"/>
      <c r="CL209" s="19"/>
    </row>
    <row r="210" spans="1:90" x14ac:dyDescent="0.25">
      <c r="A210" s="3">
        <f t="shared" si="53"/>
        <v>6</v>
      </c>
      <c r="B210" s="5"/>
      <c r="C210" s="6"/>
      <c r="D210" s="8"/>
      <c r="E210" s="80"/>
      <c r="F210" s="79"/>
      <c r="G210" s="21" t="s">
        <v>28</v>
      </c>
      <c r="H210" s="23"/>
      <c r="I210" s="54">
        <f t="shared" si="48"/>
        <v>0</v>
      </c>
      <c r="J210" s="7"/>
      <c r="K210" s="54">
        <f t="shared" si="49"/>
        <v>0</v>
      </c>
      <c r="L210" s="33">
        <v>25</v>
      </c>
      <c r="M210" s="4">
        <f t="shared" si="50"/>
        <v>0</v>
      </c>
      <c r="N210" s="4">
        <f t="shared" si="51"/>
        <v>0</v>
      </c>
      <c r="O210" s="4">
        <f t="shared" si="52"/>
        <v>0</v>
      </c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  <c r="AE210" s="53"/>
      <c r="AF210" s="53"/>
      <c r="AG210" s="53"/>
      <c r="AH210" s="53"/>
      <c r="AI210" s="53"/>
      <c r="AJ210" s="53"/>
      <c r="AK210" s="53"/>
      <c r="AL210" s="53"/>
      <c r="AM210" s="53"/>
      <c r="AN210" s="16"/>
      <c r="AO210" s="24" t="s">
        <v>33</v>
      </c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  <c r="BY210" s="17">
        <v>6</v>
      </c>
      <c r="BZ210" s="18">
        <v>44742</v>
      </c>
      <c r="CA210" s="19" t="e">
        <f>IF(+B210&lt;44592,+#REF!+#REF!+N210,0)</f>
        <v>#REF!</v>
      </c>
      <c r="CB210" s="19">
        <f>IF(+B210&gt;44592,+IF(+B210&lt;44620,+#REF!+#REF!+N210,0),0)</f>
        <v>0</v>
      </c>
      <c r="CC210" s="19"/>
      <c r="CD210" s="19"/>
      <c r="CE210" s="19"/>
      <c r="CF210" s="19"/>
      <c r="CG210" s="19"/>
      <c r="CH210" s="19"/>
      <c r="CI210" s="19"/>
      <c r="CJ210" s="19"/>
      <c r="CK210" s="19"/>
      <c r="CL210" s="19"/>
    </row>
    <row r="211" spans="1:90" x14ac:dyDescent="0.25">
      <c r="A211" s="3">
        <f t="shared" si="53"/>
        <v>7</v>
      </c>
      <c r="B211" s="5"/>
      <c r="C211" s="6"/>
      <c r="D211" s="8"/>
      <c r="E211" s="80"/>
      <c r="F211" s="79"/>
      <c r="G211" s="21" t="s">
        <v>28</v>
      </c>
      <c r="H211" s="23"/>
      <c r="I211" s="54">
        <f t="shared" si="48"/>
        <v>0</v>
      </c>
      <c r="J211" s="7"/>
      <c r="K211" s="54">
        <f t="shared" si="49"/>
        <v>0</v>
      </c>
      <c r="L211" s="33">
        <v>25</v>
      </c>
      <c r="M211" s="4">
        <f t="shared" si="50"/>
        <v>0</v>
      </c>
      <c r="N211" s="4">
        <f t="shared" si="51"/>
        <v>0</v>
      </c>
      <c r="O211" s="4">
        <f t="shared" si="52"/>
        <v>0</v>
      </c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  <c r="AE211" s="53"/>
      <c r="AF211" s="53"/>
      <c r="AG211" s="53"/>
      <c r="AH211" s="53"/>
      <c r="AI211" s="53"/>
      <c r="AJ211" s="53"/>
      <c r="AK211" s="53"/>
      <c r="AL211" s="53"/>
      <c r="AM211" s="53"/>
      <c r="AN211" s="16"/>
      <c r="AO211" s="24" t="s">
        <v>34</v>
      </c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  <c r="BY211" s="17">
        <v>7</v>
      </c>
      <c r="BZ211" s="18">
        <v>44773</v>
      </c>
      <c r="CA211" s="19" t="e">
        <f>IF(+B211&lt;44592,+#REF!+#REF!+N211,0)</f>
        <v>#REF!</v>
      </c>
      <c r="CB211" s="19">
        <f>IF(+B211&gt;44592,+IF(+B211&lt;44620,+#REF!+#REF!+N211,0),0)</f>
        <v>0</v>
      </c>
      <c r="CC211" s="19"/>
      <c r="CD211" s="19"/>
      <c r="CE211" s="19"/>
      <c r="CF211" s="19"/>
      <c r="CG211" s="19"/>
      <c r="CH211" s="19"/>
      <c r="CI211" s="19"/>
      <c r="CJ211" s="19"/>
      <c r="CK211" s="19"/>
      <c r="CL211" s="19"/>
    </row>
    <row r="212" spans="1:90" x14ac:dyDescent="0.25">
      <c r="A212" s="3">
        <f t="shared" si="53"/>
        <v>8</v>
      </c>
      <c r="B212" s="5"/>
      <c r="C212" s="6"/>
      <c r="D212" s="8"/>
      <c r="E212" s="80"/>
      <c r="F212" s="79"/>
      <c r="G212" s="21" t="s">
        <v>28</v>
      </c>
      <c r="H212" s="23"/>
      <c r="I212" s="54">
        <f t="shared" si="48"/>
        <v>0</v>
      </c>
      <c r="J212" s="7"/>
      <c r="K212" s="54">
        <f t="shared" si="49"/>
        <v>0</v>
      </c>
      <c r="L212" s="33">
        <v>25</v>
      </c>
      <c r="M212" s="4">
        <f t="shared" si="50"/>
        <v>0</v>
      </c>
      <c r="N212" s="4">
        <f t="shared" si="51"/>
        <v>0</v>
      </c>
      <c r="O212" s="4">
        <f t="shared" si="52"/>
        <v>0</v>
      </c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  <c r="AE212" s="53"/>
      <c r="AF212" s="53"/>
      <c r="AG212" s="53"/>
      <c r="AH212" s="53"/>
      <c r="AI212" s="53"/>
      <c r="AJ212" s="53"/>
      <c r="AK212" s="53"/>
      <c r="AL212" s="53"/>
      <c r="AM212" s="53"/>
      <c r="AN212" s="16"/>
      <c r="AO212" s="24" t="s">
        <v>35</v>
      </c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  <c r="BY212" s="17">
        <v>8</v>
      </c>
      <c r="BZ212" s="18">
        <v>44804</v>
      </c>
      <c r="CA212" s="19" t="e">
        <f>IF(+B212&lt;44592,+#REF!+#REF!+N212,0)</f>
        <v>#REF!</v>
      </c>
      <c r="CB212" s="19">
        <f>IF(+B212&gt;44592,+IF(+B212&lt;44620,+#REF!+#REF!+N212,0),0)</f>
        <v>0</v>
      </c>
      <c r="CC212" s="19"/>
      <c r="CD212" s="19"/>
      <c r="CE212" s="19"/>
      <c r="CF212" s="19"/>
      <c r="CG212" s="19"/>
      <c r="CH212" s="19"/>
      <c r="CI212" s="19"/>
      <c r="CJ212" s="19"/>
      <c r="CK212" s="19"/>
      <c r="CL212" s="19"/>
    </row>
    <row r="213" spans="1:90" x14ac:dyDescent="0.25">
      <c r="A213" s="3">
        <f t="shared" si="53"/>
        <v>9</v>
      </c>
      <c r="B213" s="5"/>
      <c r="C213" s="6"/>
      <c r="D213" s="8"/>
      <c r="E213" s="80"/>
      <c r="F213" s="79"/>
      <c r="G213" s="21" t="s">
        <v>28</v>
      </c>
      <c r="H213" s="23"/>
      <c r="I213" s="54">
        <f t="shared" si="48"/>
        <v>0</v>
      </c>
      <c r="J213" s="7"/>
      <c r="K213" s="54">
        <f t="shared" si="49"/>
        <v>0</v>
      </c>
      <c r="L213" s="33">
        <v>25</v>
      </c>
      <c r="M213" s="4">
        <f t="shared" si="50"/>
        <v>0</v>
      </c>
      <c r="N213" s="4">
        <f t="shared" si="51"/>
        <v>0</v>
      </c>
      <c r="O213" s="4">
        <f t="shared" si="52"/>
        <v>0</v>
      </c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  <c r="AA213" s="53"/>
      <c r="AB213" s="53"/>
      <c r="AC213" s="53"/>
      <c r="AD213" s="53"/>
      <c r="AE213" s="53"/>
      <c r="AF213" s="53"/>
      <c r="AG213" s="53"/>
      <c r="AH213" s="53"/>
      <c r="AI213" s="53"/>
      <c r="AJ213" s="53"/>
      <c r="AK213" s="53"/>
      <c r="AL213" s="53"/>
      <c r="AM213" s="53"/>
      <c r="AN213" s="16"/>
      <c r="AO213" s="24" t="s">
        <v>36</v>
      </c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  <c r="BY213" s="17">
        <v>9</v>
      </c>
      <c r="BZ213" s="18">
        <v>44834</v>
      </c>
      <c r="CA213" s="19" t="e">
        <f>IF(+B213&lt;44592,+#REF!+#REF!+N213,0)</f>
        <v>#REF!</v>
      </c>
      <c r="CB213" s="19">
        <f>IF(+B213&gt;44592,+IF(+B213&lt;44620,+#REF!+#REF!+N213,0),0)</f>
        <v>0</v>
      </c>
      <c r="CC213" s="19"/>
      <c r="CD213" s="19"/>
      <c r="CE213" s="19"/>
      <c r="CF213" s="19"/>
      <c r="CG213" s="19"/>
      <c r="CH213" s="19"/>
      <c r="CI213" s="19"/>
      <c r="CJ213" s="19"/>
      <c r="CK213" s="19"/>
      <c r="CL213" s="19"/>
    </row>
    <row r="214" spans="1:90" x14ac:dyDescent="0.25">
      <c r="A214" s="3">
        <f t="shared" si="53"/>
        <v>10</v>
      </c>
      <c r="B214" s="5"/>
      <c r="C214" s="6"/>
      <c r="D214" s="8"/>
      <c r="E214" s="80"/>
      <c r="F214" s="79"/>
      <c r="G214" s="21" t="s">
        <v>28</v>
      </c>
      <c r="H214" s="23"/>
      <c r="I214" s="54">
        <f t="shared" si="48"/>
        <v>0</v>
      </c>
      <c r="J214" s="7"/>
      <c r="K214" s="54">
        <f t="shared" si="49"/>
        <v>0</v>
      </c>
      <c r="L214" s="33">
        <v>25</v>
      </c>
      <c r="M214" s="4">
        <f t="shared" si="50"/>
        <v>0</v>
      </c>
      <c r="N214" s="4">
        <f t="shared" si="51"/>
        <v>0</v>
      </c>
      <c r="O214" s="4">
        <f t="shared" si="52"/>
        <v>0</v>
      </c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  <c r="AA214" s="53"/>
      <c r="AB214" s="53"/>
      <c r="AC214" s="53"/>
      <c r="AD214" s="53"/>
      <c r="AE214" s="53"/>
      <c r="AF214" s="53"/>
      <c r="AG214" s="53"/>
      <c r="AH214" s="53"/>
      <c r="AI214" s="53"/>
      <c r="AJ214" s="53"/>
      <c r="AK214" s="53"/>
      <c r="AL214" s="53"/>
      <c r="AM214" s="53"/>
      <c r="AN214" s="16"/>
      <c r="AO214" s="24" t="s">
        <v>37</v>
      </c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  <c r="BY214" s="17">
        <v>10</v>
      </c>
      <c r="BZ214" s="18">
        <v>44865</v>
      </c>
      <c r="CA214" s="19" t="e">
        <f>IF(+B214&lt;44592,+#REF!+#REF!+N214,0)</f>
        <v>#REF!</v>
      </c>
      <c r="CB214" s="19">
        <f>IF(+B214&gt;44592,+IF(+B214&lt;44620,+#REF!+#REF!+N214,0),0)</f>
        <v>0</v>
      </c>
      <c r="CC214" s="19"/>
      <c r="CD214" s="19"/>
      <c r="CE214" s="19"/>
      <c r="CF214" s="19"/>
      <c r="CG214" s="19"/>
      <c r="CH214" s="19"/>
      <c r="CI214" s="19"/>
      <c r="CJ214" s="19"/>
      <c r="CK214" s="19"/>
      <c r="CL214" s="19"/>
    </row>
    <row r="215" spans="1:90" x14ac:dyDescent="0.25">
      <c r="A215" s="3">
        <f t="shared" si="53"/>
        <v>11</v>
      </c>
      <c r="B215" s="5"/>
      <c r="C215" s="6"/>
      <c r="D215" s="8"/>
      <c r="E215" s="80"/>
      <c r="F215" s="79"/>
      <c r="G215" s="21" t="s">
        <v>28</v>
      </c>
      <c r="H215" s="23"/>
      <c r="I215" s="54">
        <f t="shared" si="48"/>
        <v>0</v>
      </c>
      <c r="J215" s="7"/>
      <c r="K215" s="54">
        <f t="shared" si="49"/>
        <v>0</v>
      </c>
      <c r="L215" s="33">
        <v>25</v>
      </c>
      <c r="M215" s="4">
        <f t="shared" si="50"/>
        <v>0</v>
      </c>
      <c r="N215" s="4">
        <f t="shared" si="51"/>
        <v>0</v>
      </c>
      <c r="O215" s="4">
        <f t="shared" si="52"/>
        <v>0</v>
      </c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  <c r="AA215" s="53"/>
      <c r="AB215" s="53"/>
      <c r="AC215" s="53"/>
      <c r="AD215" s="53"/>
      <c r="AE215" s="53"/>
      <c r="AF215" s="53"/>
      <c r="AG215" s="53"/>
      <c r="AH215" s="53"/>
      <c r="AI215" s="53"/>
      <c r="AJ215" s="53"/>
      <c r="AK215" s="53"/>
      <c r="AL215" s="53"/>
      <c r="AM215" s="53"/>
      <c r="AN215" s="16"/>
      <c r="AO215" s="24" t="s">
        <v>38</v>
      </c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  <c r="BY215" s="17">
        <v>11</v>
      </c>
      <c r="BZ215" s="18">
        <v>44895</v>
      </c>
      <c r="CA215" s="19" t="e">
        <f>IF(+B215&lt;44592,+#REF!+#REF!+N215,0)</f>
        <v>#REF!</v>
      </c>
      <c r="CB215" s="19">
        <f>IF(+B215&gt;44592,+IF(+B215&lt;44620,+#REF!+#REF!+N215,0),0)</f>
        <v>0</v>
      </c>
      <c r="CC215" s="19"/>
      <c r="CD215" s="19"/>
      <c r="CE215" s="19"/>
      <c r="CF215" s="19"/>
      <c r="CG215" s="19"/>
      <c r="CH215" s="19"/>
      <c r="CI215" s="19"/>
      <c r="CJ215" s="19"/>
      <c r="CK215" s="19"/>
      <c r="CL215" s="19"/>
    </row>
    <row r="216" spans="1:90" x14ac:dyDescent="0.25">
      <c r="A216" s="3">
        <f t="shared" si="53"/>
        <v>12</v>
      </c>
      <c r="B216" s="5"/>
      <c r="C216" s="6"/>
      <c r="D216" s="8"/>
      <c r="E216" s="80"/>
      <c r="F216" s="79"/>
      <c r="G216" s="21" t="s">
        <v>28</v>
      </c>
      <c r="H216" s="23"/>
      <c r="I216" s="54">
        <f t="shared" si="48"/>
        <v>0</v>
      </c>
      <c r="J216" s="7"/>
      <c r="K216" s="54">
        <f t="shared" si="49"/>
        <v>0</v>
      </c>
      <c r="L216" s="33">
        <v>25</v>
      </c>
      <c r="M216" s="4">
        <f t="shared" si="50"/>
        <v>0</v>
      </c>
      <c r="N216" s="4">
        <f t="shared" si="51"/>
        <v>0</v>
      </c>
      <c r="O216" s="4">
        <f t="shared" si="52"/>
        <v>0</v>
      </c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  <c r="AA216" s="53"/>
      <c r="AB216" s="53"/>
      <c r="AC216" s="53"/>
      <c r="AD216" s="53"/>
      <c r="AE216" s="53"/>
      <c r="AF216" s="53"/>
      <c r="AG216" s="53"/>
      <c r="AH216" s="53"/>
      <c r="AI216" s="53"/>
      <c r="AJ216" s="53"/>
      <c r="AK216" s="53"/>
      <c r="AL216" s="53"/>
      <c r="AM216" s="53"/>
      <c r="AN216" s="16"/>
      <c r="AO216" s="24" t="s">
        <v>39</v>
      </c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  <c r="BY216" s="17">
        <v>12</v>
      </c>
      <c r="BZ216" s="18">
        <v>44926</v>
      </c>
      <c r="CA216" s="19" t="e">
        <f>IF(+B216&lt;44592,+#REF!+#REF!+N216,0)</f>
        <v>#REF!</v>
      </c>
      <c r="CB216" s="19">
        <f>IF(+B216&gt;44592,+IF(+B216&lt;44620,+#REF!+#REF!+N216,0),0)</f>
        <v>0</v>
      </c>
      <c r="CC216" s="19"/>
      <c r="CD216" s="19"/>
      <c r="CE216" s="19"/>
      <c r="CF216" s="19"/>
      <c r="CG216" s="19"/>
      <c r="CH216" s="19"/>
      <c r="CI216" s="19"/>
      <c r="CJ216" s="19"/>
      <c r="CK216" s="19"/>
      <c r="CL216" s="19"/>
    </row>
    <row r="217" spans="1:90" x14ac:dyDescent="0.25">
      <c r="A217" s="3">
        <f t="shared" si="53"/>
        <v>13</v>
      </c>
      <c r="B217" s="5"/>
      <c r="C217" s="6"/>
      <c r="D217" s="8"/>
      <c r="E217" s="80"/>
      <c r="F217" s="79"/>
      <c r="G217" s="21" t="s">
        <v>28</v>
      </c>
      <c r="H217" s="23"/>
      <c r="I217" s="54">
        <f t="shared" si="48"/>
        <v>0</v>
      </c>
      <c r="J217" s="7"/>
      <c r="K217" s="54">
        <f t="shared" si="49"/>
        <v>0</v>
      </c>
      <c r="L217" s="33">
        <v>25</v>
      </c>
      <c r="M217" s="4">
        <f t="shared" si="50"/>
        <v>0</v>
      </c>
      <c r="N217" s="4">
        <f t="shared" si="51"/>
        <v>0</v>
      </c>
      <c r="O217" s="4">
        <f t="shared" si="52"/>
        <v>0</v>
      </c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  <c r="AA217" s="53"/>
      <c r="AB217" s="53"/>
      <c r="AC217" s="53"/>
      <c r="AD217" s="53"/>
      <c r="AE217" s="53"/>
      <c r="AF217" s="53"/>
      <c r="AG217" s="53"/>
      <c r="AH217" s="53"/>
      <c r="AI217" s="53"/>
      <c r="AJ217" s="53"/>
      <c r="AK217" s="53"/>
      <c r="AL217" s="53"/>
      <c r="AM217" s="53"/>
      <c r="AN217" s="16"/>
      <c r="AO217" s="24" t="s">
        <v>40</v>
      </c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  <c r="BY217" s="17"/>
      <c r="BZ217" s="20"/>
      <c r="CA217" s="19" t="e">
        <f>IF(+B217&lt;44592,+#REF!+#REF!+N217,0)</f>
        <v>#REF!</v>
      </c>
      <c r="CB217" s="19">
        <f>IF(+B217&gt;44592,+IF(+B217&lt;44620,+#REF!+#REF!+N217,0),0)</f>
        <v>0</v>
      </c>
      <c r="CC217" s="19"/>
      <c r="CD217" s="19"/>
      <c r="CE217" s="19"/>
      <c r="CF217" s="19"/>
      <c r="CG217" s="19"/>
      <c r="CH217" s="19"/>
      <c r="CI217" s="19"/>
      <c r="CJ217" s="19"/>
      <c r="CK217" s="19"/>
      <c r="CL217" s="19"/>
    </row>
    <row r="218" spans="1:90" x14ac:dyDescent="0.25">
      <c r="A218" s="3">
        <f t="shared" si="53"/>
        <v>14</v>
      </c>
      <c r="B218" s="5"/>
      <c r="C218" s="6"/>
      <c r="D218" s="8"/>
      <c r="E218" s="80"/>
      <c r="F218" s="79"/>
      <c r="G218" s="21" t="s">
        <v>28</v>
      </c>
      <c r="H218" s="23"/>
      <c r="I218" s="54">
        <f t="shared" si="48"/>
        <v>0</v>
      </c>
      <c r="J218" s="7"/>
      <c r="K218" s="54">
        <f t="shared" si="49"/>
        <v>0</v>
      </c>
      <c r="L218" s="33">
        <v>25</v>
      </c>
      <c r="M218" s="4">
        <f t="shared" si="50"/>
        <v>0</v>
      </c>
      <c r="N218" s="4">
        <f t="shared" si="51"/>
        <v>0</v>
      </c>
      <c r="O218" s="4">
        <f t="shared" si="52"/>
        <v>0</v>
      </c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  <c r="AA218" s="53"/>
      <c r="AB218" s="53"/>
      <c r="AC218" s="53"/>
      <c r="AD218" s="53"/>
      <c r="AE218" s="53"/>
      <c r="AF218" s="53"/>
      <c r="AG218" s="53"/>
      <c r="AH218" s="53"/>
      <c r="AI218" s="53"/>
      <c r="AJ218" s="53"/>
      <c r="AK218" s="53"/>
      <c r="AL218" s="53"/>
      <c r="AM218" s="53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  <c r="BY218" s="17"/>
      <c r="BZ218" s="20"/>
      <c r="CA218" s="19" t="e">
        <f>IF(+B218&lt;44592,+#REF!+#REF!+N218,0)</f>
        <v>#REF!</v>
      </c>
      <c r="CB218" s="19">
        <f>IF(+B218&gt;44592,+IF(+B218&lt;44620,+#REF!+#REF!+N218,0),0)</f>
        <v>0</v>
      </c>
      <c r="CC218" s="19"/>
      <c r="CD218" s="19"/>
      <c r="CE218" s="19"/>
      <c r="CF218" s="19"/>
      <c r="CG218" s="19"/>
      <c r="CH218" s="19"/>
      <c r="CI218" s="19"/>
      <c r="CJ218" s="19"/>
      <c r="CK218" s="19"/>
      <c r="CL218" s="19"/>
    </row>
    <row r="219" spans="1:90" x14ac:dyDescent="0.25">
      <c r="A219" s="3">
        <f t="shared" si="53"/>
        <v>15</v>
      </c>
      <c r="B219" s="5"/>
      <c r="C219" s="6"/>
      <c r="D219" s="8"/>
      <c r="E219" s="80"/>
      <c r="F219" s="79"/>
      <c r="G219" s="21" t="s">
        <v>28</v>
      </c>
      <c r="H219" s="23"/>
      <c r="I219" s="54">
        <f t="shared" si="48"/>
        <v>0</v>
      </c>
      <c r="J219" s="7"/>
      <c r="K219" s="54">
        <f t="shared" si="49"/>
        <v>0</v>
      </c>
      <c r="L219" s="33">
        <v>25</v>
      </c>
      <c r="M219" s="4">
        <f t="shared" si="50"/>
        <v>0</v>
      </c>
      <c r="N219" s="4">
        <f t="shared" si="51"/>
        <v>0</v>
      </c>
      <c r="O219" s="4">
        <f t="shared" si="52"/>
        <v>0</v>
      </c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  <c r="AA219" s="53"/>
      <c r="AB219" s="53"/>
      <c r="AC219" s="53"/>
      <c r="AD219" s="53"/>
      <c r="AE219" s="53"/>
      <c r="AF219" s="53"/>
      <c r="AG219" s="53"/>
      <c r="AH219" s="53"/>
      <c r="AI219" s="53"/>
      <c r="AJ219" s="53"/>
      <c r="AK219" s="53"/>
      <c r="AL219" s="53"/>
      <c r="AM219" s="53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  <c r="BY219" s="17"/>
      <c r="BZ219" s="20"/>
      <c r="CA219" s="19" t="e">
        <f>IF(+B219&lt;44592,+#REF!+#REF!+N219,0)</f>
        <v>#REF!</v>
      </c>
      <c r="CB219" s="19">
        <f>IF(+B219&gt;44592,+IF(+B219&lt;44620,+#REF!+#REF!+N219,0),0)</f>
        <v>0</v>
      </c>
      <c r="CC219" s="19"/>
      <c r="CD219" s="19"/>
      <c r="CE219" s="19"/>
      <c r="CF219" s="19"/>
      <c r="CG219" s="19"/>
      <c r="CH219" s="19"/>
      <c r="CI219" s="19"/>
      <c r="CJ219" s="19"/>
      <c r="CK219" s="19"/>
      <c r="CL219" s="19"/>
    </row>
    <row r="220" spans="1:90" x14ac:dyDescent="0.25">
      <c r="A220" s="3">
        <f t="shared" si="53"/>
        <v>16</v>
      </c>
      <c r="B220" s="5"/>
      <c r="C220" s="6"/>
      <c r="D220" s="8"/>
      <c r="E220" s="80"/>
      <c r="F220" s="79"/>
      <c r="G220" s="21" t="s">
        <v>28</v>
      </c>
      <c r="H220" s="23"/>
      <c r="I220" s="54">
        <f t="shared" si="48"/>
        <v>0</v>
      </c>
      <c r="J220" s="7"/>
      <c r="K220" s="54">
        <f t="shared" si="49"/>
        <v>0</v>
      </c>
      <c r="L220" s="33">
        <v>25</v>
      </c>
      <c r="M220" s="4">
        <f t="shared" si="50"/>
        <v>0</v>
      </c>
      <c r="N220" s="4">
        <f t="shared" si="51"/>
        <v>0</v>
      </c>
      <c r="O220" s="4">
        <f t="shared" si="52"/>
        <v>0</v>
      </c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  <c r="AA220" s="53"/>
      <c r="AB220" s="53"/>
      <c r="AC220" s="53"/>
      <c r="AD220" s="53"/>
      <c r="AE220" s="53"/>
      <c r="AF220" s="53"/>
      <c r="AG220" s="53"/>
      <c r="AH220" s="53"/>
      <c r="AI220" s="53"/>
      <c r="AJ220" s="53"/>
      <c r="AK220" s="53"/>
      <c r="AL220" s="53"/>
      <c r="AM220" s="53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  <c r="BY220" s="17"/>
      <c r="BZ220" s="20"/>
      <c r="CA220" s="19" t="e">
        <f>IF(+B220&lt;44592,+#REF!+#REF!+N220,0)</f>
        <v>#REF!</v>
      </c>
      <c r="CB220" s="19">
        <f>IF(+B220&gt;44592,+IF(+B220&lt;44620,+#REF!+#REF!+N220,0),0)</f>
        <v>0</v>
      </c>
      <c r="CC220" s="19"/>
      <c r="CD220" s="19"/>
      <c r="CE220" s="19"/>
      <c r="CF220" s="19"/>
      <c r="CG220" s="19"/>
      <c r="CH220" s="19"/>
      <c r="CI220" s="19"/>
      <c r="CJ220" s="19"/>
      <c r="CK220" s="19"/>
      <c r="CL220" s="19"/>
    </row>
    <row r="221" spans="1:90" x14ac:dyDescent="0.25">
      <c r="A221" s="3">
        <f t="shared" si="53"/>
        <v>17</v>
      </c>
      <c r="B221" s="5"/>
      <c r="C221" s="6"/>
      <c r="D221" s="8"/>
      <c r="E221" s="80"/>
      <c r="F221" s="79"/>
      <c r="G221" s="21" t="s">
        <v>28</v>
      </c>
      <c r="H221" s="23"/>
      <c r="I221" s="54">
        <f t="shared" si="48"/>
        <v>0</v>
      </c>
      <c r="J221" s="7"/>
      <c r="K221" s="54">
        <f t="shared" si="49"/>
        <v>0</v>
      </c>
      <c r="L221" s="33">
        <v>25</v>
      </c>
      <c r="M221" s="4">
        <f t="shared" si="50"/>
        <v>0</v>
      </c>
      <c r="N221" s="4">
        <f t="shared" si="51"/>
        <v>0</v>
      </c>
      <c r="O221" s="4">
        <f t="shared" si="52"/>
        <v>0</v>
      </c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  <c r="AA221" s="53"/>
      <c r="AB221" s="53"/>
      <c r="AC221" s="53"/>
      <c r="AD221" s="53"/>
      <c r="AE221" s="53"/>
      <c r="AF221" s="53"/>
      <c r="AG221" s="53"/>
      <c r="AH221" s="53"/>
      <c r="AI221" s="53"/>
      <c r="AJ221" s="53"/>
      <c r="AK221" s="53"/>
      <c r="AL221" s="53"/>
      <c r="AM221" s="53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  <c r="BY221" s="17"/>
      <c r="BZ221" s="20"/>
      <c r="CA221" s="19" t="e">
        <f>IF(+B221&lt;44592,+#REF!+#REF!+N221,0)</f>
        <v>#REF!</v>
      </c>
      <c r="CB221" s="19">
        <f>IF(+B221&gt;44592,+IF(+B221&lt;44620,+#REF!+#REF!+N221,0),0)</f>
        <v>0</v>
      </c>
      <c r="CC221" s="19"/>
      <c r="CD221" s="19"/>
      <c r="CE221" s="19"/>
      <c r="CF221" s="19"/>
      <c r="CG221" s="19"/>
      <c r="CH221" s="19"/>
      <c r="CI221" s="19"/>
      <c r="CJ221" s="19"/>
      <c r="CK221" s="19"/>
      <c r="CL221" s="19"/>
    </row>
    <row r="222" spans="1:90" x14ac:dyDescent="0.25">
      <c r="A222" s="3">
        <f t="shared" si="53"/>
        <v>18</v>
      </c>
      <c r="B222" s="5"/>
      <c r="C222" s="6"/>
      <c r="D222" s="8"/>
      <c r="E222" s="80"/>
      <c r="F222" s="79"/>
      <c r="G222" s="21" t="s">
        <v>28</v>
      </c>
      <c r="H222" s="23"/>
      <c r="I222" s="54">
        <f t="shared" si="48"/>
        <v>0</v>
      </c>
      <c r="J222" s="7"/>
      <c r="K222" s="54">
        <f t="shared" si="49"/>
        <v>0</v>
      </c>
      <c r="L222" s="33">
        <v>25</v>
      </c>
      <c r="M222" s="4">
        <f t="shared" si="50"/>
        <v>0</v>
      </c>
      <c r="N222" s="4">
        <f t="shared" si="51"/>
        <v>0</v>
      </c>
      <c r="O222" s="4">
        <f t="shared" si="52"/>
        <v>0</v>
      </c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  <c r="AA222" s="53"/>
      <c r="AB222" s="53"/>
      <c r="AC222" s="53"/>
      <c r="AD222" s="53"/>
      <c r="AE222" s="53"/>
      <c r="AF222" s="53"/>
      <c r="AG222" s="53"/>
      <c r="AH222" s="53"/>
      <c r="AI222" s="53"/>
      <c r="AJ222" s="53"/>
      <c r="AK222" s="53"/>
      <c r="AL222" s="53"/>
      <c r="AM222" s="53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  <c r="BY222" s="17"/>
      <c r="BZ222" s="20"/>
      <c r="CA222" s="19" t="e">
        <f>IF(+B222&lt;44592,+#REF!+#REF!+N222,0)</f>
        <v>#REF!</v>
      </c>
      <c r="CB222" s="19">
        <f>IF(+B222&gt;44592,+IF(+B222&lt;44620,+#REF!+#REF!+N222,0),0)</f>
        <v>0</v>
      </c>
      <c r="CC222" s="19"/>
      <c r="CD222" s="19"/>
      <c r="CE222" s="19"/>
      <c r="CF222" s="19"/>
      <c r="CG222" s="19"/>
      <c r="CH222" s="19"/>
      <c r="CI222" s="19"/>
      <c r="CJ222" s="19"/>
      <c r="CK222" s="19"/>
      <c r="CL222" s="19"/>
    </row>
    <row r="223" spans="1:90" x14ac:dyDescent="0.25">
      <c r="A223" s="3">
        <f t="shared" si="53"/>
        <v>19</v>
      </c>
      <c r="B223" s="5"/>
      <c r="C223" s="6"/>
      <c r="D223" s="8"/>
      <c r="E223" s="80"/>
      <c r="F223" s="79"/>
      <c r="G223" s="21" t="s">
        <v>28</v>
      </c>
      <c r="H223" s="23"/>
      <c r="I223" s="54">
        <f t="shared" si="48"/>
        <v>0</v>
      </c>
      <c r="J223" s="7"/>
      <c r="K223" s="54">
        <f t="shared" si="49"/>
        <v>0</v>
      </c>
      <c r="L223" s="33">
        <v>25</v>
      </c>
      <c r="M223" s="4">
        <f t="shared" si="50"/>
        <v>0</v>
      </c>
      <c r="N223" s="4">
        <f t="shared" si="51"/>
        <v>0</v>
      </c>
      <c r="O223" s="4">
        <f t="shared" si="52"/>
        <v>0</v>
      </c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  <c r="AA223" s="53"/>
      <c r="AB223" s="53"/>
      <c r="AC223" s="53"/>
      <c r="AD223" s="53"/>
      <c r="AE223" s="53"/>
      <c r="AF223" s="53"/>
      <c r="AG223" s="53"/>
      <c r="AH223" s="53"/>
      <c r="AI223" s="53"/>
      <c r="AJ223" s="53"/>
      <c r="AK223" s="53"/>
      <c r="AL223" s="53"/>
      <c r="AM223" s="53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  <c r="BY223" s="17"/>
      <c r="BZ223" s="20"/>
      <c r="CA223" s="19" t="e">
        <f>IF(+B223&lt;44592,+#REF!+#REF!+N223,0)</f>
        <v>#REF!</v>
      </c>
      <c r="CB223" s="19">
        <f>IF(+B223&gt;44592,+IF(+B223&lt;44620,+#REF!+#REF!+N223,0),0)</f>
        <v>0</v>
      </c>
      <c r="CC223" s="19"/>
      <c r="CD223" s="19"/>
      <c r="CE223" s="19"/>
      <c r="CF223" s="19"/>
      <c r="CG223" s="19"/>
      <c r="CH223" s="19"/>
      <c r="CI223" s="19"/>
      <c r="CJ223" s="19"/>
      <c r="CK223" s="19"/>
      <c r="CL223" s="19"/>
    </row>
    <row r="224" spans="1:90" x14ac:dyDescent="0.25">
      <c r="A224" s="3">
        <f t="shared" si="53"/>
        <v>20</v>
      </c>
      <c r="B224" s="5"/>
      <c r="C224" s="6"/>
      <c r="D224" s="8"/>
      <c r="E224" s="80"/>
      <c r="F224" s="79"/>
      <c r="G224" s="21" t="s">
        <v>28</v>
      </c>
      <c r="H224" s="23"/>
      <c r="I224" s="54">
        <f t="shared" si="48"/>
        <v>0</v>
      </c>
      <c r="J224" s="7"/>
      <c r="K224" s="54">
        <f t="shared" si="49"/>
        <v>0</v>
      </c>
      <c r="L224" s="33">
        <v>25</v>
      </c>
      <c r="M224" s="4">
        <f t="shared" si="50"/>
        <v>0</v>
      </c>
      <c r="N224" s="4">
        <f t="shared" si="51"/>
        <v>0</v>
      </c>
      <c r="O224" s="4">
        <f t="shared" si="52"/>
        <v>0</v>
      </c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  <c r="AA224" s="53"/>
      <c r="AB224" s="53"/>
      <c r="AC224" s="53"/>
      <c r="AD224" s="53"/>
      <c r="AE224" s="53"/>
      <c r="AF224" s="53"/>
      <c r="AG224" s="53"/>
      <c r="AH224" s="53"/>
      <c r="AI224" s="53"/>
      <c r="AJ224" s="53"/>
      <c r="AK224" s="53"/>
      <c r="AL224" s="53"/>
      <c r="AM224" s="53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  <c r="BY224" s="17"/>
      <c r="BZ224" s="20"/>
      <c r="CA224" s="19" t="e">
        <f>IF(+B224&lt;44592,+#REF!+#REF!+N224,0)</f>
        <v>#REF!</v>
      </c>
      <c r="CB224" s="19">
        <f>IF(+B224&gt;44592,+IF(+B224&lt;44620,+#REF!+#REF!+N224,0),0)</f>
        <v>0</v>
      </c>
      <c r="CC224" s="19"/>
      <c r="CD224" s="19"/>
      <c r="CE224" s="19"/>
      <c r="CF224" s="19"/>
      <c r="CG224" s="19"/>
      <c r="CH224" s="19"/>
      <c r="CI224" s="19"/>
      <c r="CJ224" s="19"/>
      <c r="CK224" s="19"/>
      <c r="CL224" s="19"/>
    </row>
    <row r="225" spans="1:92" x14ac:dyDescent="0.25">
      <c r="A225" s="3">
        <f t="shared" si="53"/>
        <v>21</v>
      </c>
      <c r="B225" s="5"/>
      <c r="C225" s="6"/>
      <c r="D225" s="8"/>
      <c r="E225" s="80"/>
      <c r="F225" s="79"/>
      <c r="G225" s="21" t="s">
        <v>28</v>
      </c>
      <c r="H225" s="23"/>
      <c r="I225" s="54">
        <f t="shared" si="48"/>
        <v>0</v>
      </c>
      <c r="J225" s="7"/>
      <c r="K225" s="54">
        <f t="shared" si="49"/>
        <v>0</v>
      </c>
      <c r="L225" s="33">
        <v>25</v>
      </c>
      <c r="M225" s="4">
        <f t="shared" si="50"/>
        <v>0</v>
      </c>
      <c r="N225" s="4">
        <f t="shared" si="51"/>
        <v>0</v>
      </c>
      <c r="O225" s="4">
        <f t="shared" si="52"/>
        <v>0</v>
      </c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  <c r="AA225" s="53"/>
      <c r="AB225" s="53"/>
      <c r="AC225" s="53"/>
      <c r="AD225" s="53"/>
      <c r="AE225" s="53"/>
      <c r="AF225" s="53"/>
      <c r="AG225" s="53"/>
      <c r="AH225" s="53"/>
      <c r="AI225" s="53"/>
      <c r="AJ225" s="53"/>
      <c r="AK225" s="53"/>
      <c r="AL225" s="53"/>
      <c r="AM225" s="53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  <c r="BY225" s="17"/>
      <c r="BZ225" s="17"/>
      <c r="CA225" s="19" t="e">
        <f>IF(+B225&lt;44592,+#REF!+#REF!+N225,0)</f>
        <v>#REF!</v>
      </c>
      <c r="CB225" s="19">
        <f>IF(+B225&gt;44592,+IF(+B225&lt;44620,+#REF!+#REF!+N225,0),0)</f>
        <v>0</v>
      </c>
      <c r="CC225" s="19"/>
      <c r="CD225" s="19"/>
      <c r="CE225" s="19"/>
      <c r="CF225" s="19"/>
      <c r="CG225" s="19"/>
      <c r="CH225" s="19"/>
      <c r="CI225" s="19"/>
      <c r="CJ225" s="19"/>
      <c r="CK225" s="19"/>
      <c r="CL225" s="19"/>
    </row>
    <row r="226" spans="1:92" x14ac:dyDescent="0.25">
      <c r="A226" s="3">
        <f t="shared" si="53"/>
        <v>22</v>
      </c>
      <c r="B226" s="5"/>
      <c r="C226" s="6"/>
      <c r="D226" s="8"/>
      <c r="E226" s="80"/>
      <c r="F226" s="79"/>
      <c r="G226" s="21" t="s">
        <v>28</v>
      </c>
      <c r="H226" s="23"/>
      <c r="I226" s="54">
        <f t="shared" si="48"/>
        <v>0</v>
      </c>
      <c r="J226" s="7"/>
      <c r="K226" s="54">
        <f t="shared" si="49"/>
        <v>0</v>
      </c>
      <c r="L226" s="33">
        <v>25</v>
      </c>
      <c r="M226" s="4">
        <f t="shared" si="50"/>
        <v>0</v>
      </c>
      <c r="N226" s="4">
        <f t="shared" si="51"/>
        <v>0</v>
      </c>
      <c r="O226" s="4">
        <f t="shared" si="52"/>
        <v>0</v>
      </c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  <c r="AA226" s="53"/>
      <c r="AB226" s="53"/>
      <c r="AC226" s="53"/>
      <c r="AD226" s="53"/>
      <c r="AE226" s="53"/>
      <c r="AF226" s="53"/>
      <c r="AG226" s="53"/>
      <c r="AH226" s="53"/>
      <c r="AI226" s="53"/>
      <c r="AJ226" s="53"/>
      <c r="AK226" s="53"/>
      <c r="AL226" s="53"/>
      <c r="AM226" s="53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  <c r="BY226" s="17"/>
      <c r="BZ226" s="17"/>
      <c r="CA226" s="19" t="e">
        <f>IF(+B226&lt;44592,+#REF!+#REF!+N226,0)</f>
        <v>#REF!</v>
      </c>
      <c r="CB226" s="19">
        <f>IF(+B226&gt;44592,+IF(+B226&lt;44620,+#REF!+#REF!+N226,0),0)</f>
        <v>0</v>
      </c>
      <c r="CC226" s="19"/>
      <c r="CD226" s="19"/>
      <c r="CE226" s="19"/>
      <c r="CF226" s="19"/>
      <c r="CG226" s="19"/>
      <c r="CH226" s="19"/>
      <c r="CI226" s="19"/>
      <c r="CJ226" s="19"/>
      <c r="CK226" s="19"/>
      <c r="CL226" s="19"/>
    </row>
    <row r="227" spans="1:92" x14ac:dyDescent="0.25">
      <c r="A227" s="3">
        <f t="shared" si="53"/>
        <v>23</v>
      </c>
      <c r="B227" s="5"/>
      <c r="C227" s="6"/>
      <c r="D227" s="8"/>
      <c r="E227" s="80"/>
      <c r="F227" s="79"/>
      <c r="G227" s="21" t="s">
        <v>28</v>
      </c>
      <c r="H227" s="23"/>
      <c r="I227" s="54">
        <f t="shared" si="48"/>
        <v>0</v>
      </c>
      <c r="J227" s="7"/>
      <c r="K227" s="54">
        <f t="shared" si="49"/>
        <v>0</v>
      </c>
      <c r="L227" s="33">
        <v>25</v>
      </c>
      <c r="M227" s="4">
        <f t="shared" si="50"/>
        <v>0</v>
      </c>
      <c r="N227" s="4">
        <f t="shared" si="51"/>
        <v>0</v>
      </c>
      <c r="O227" s="4">
        <f t="shared" si="52"/>
        <v>0</v>
      </c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  <c r="AA227" s="53"/>
      <c r="AB227" s="53"/>
      <c r="AC227" s="53"/>
      <c r="AD227" s="53"/>
      <c r="AE227" s="53"/>
      <c r="AF227" s="53"/>
      <c r="AG227" s="53"/>
      <c r="AH227" s="53"/>
      <c r="AI227" s="53"/>
      <c r="AJ227" s="53"/>
      <c r="AK227" s="53"/>
      <c r="AL227" s="53"/>
      <c r="AM227" s="53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  <c r="BY227" s="17"/>
      <c r="BZ227" s="17"/>
      <c r="CA227" s="19" t="e">
        <f>IF(+B227&lt;44592,+#REF!+#REF!+N227,0)</f>
        <v>#REF!</v>
      </c>
      <c r="CB227" s="19">
        <f>IF(+B227&gt;44592,+IF(+B227&lt;44620,+#REF!+#REF!+N227,0),0)</f>
        <v>0</v>
      </c>
      <c r="CC227" s="19"/>
      <c r="CD227" s="19"/>
      <c r="CE227" s="19"/>
      <c r="CF227" s="19"/>
      <c r="CG227" s="19"/>
      <c r="CH227" s="19"/>
      <c r="CI227" s="19"/>
      <c r="CJ227" s="19"/>
      <c r="CK227" s="19"/>
      <c r="CL227" s="19"/>
    </row>
    <row r="228" spans="1:92" x14ac:dyDescent="0.25">
      <c r="A228" s="3">
        <f t="shared" si="53"/>
        <v>24</v>
      </c>
      <c r="B228" s="5"/>
      <c r="C228" s="6"/>
      <c r="D228" s="8"/>
      <c r="E228" s="80"/>
      <c r="F228" s="79"/>
      <c r="G228" s="21" t="s">
        <v>28</v>
      </c>
      <c r="H228" s="23"/>
      <c r="I228" s="54">
        <f t="shared" si="48"/>
        <v>0</v>
      </c>
      <c r="J228" s="7"/>
      <c r="K228" s="54">
        <f t="shared" si="49"/>
        <v>0</v>
      </c>
      <c r="L228" s="33">
        <v>25</v>
      </c>
      <c r="M228" s="4">
        <f t="shared" si="50"/>
        <v>0</v>
      </c>
      <c r="N228" s="4">
        <f t="shared" si="51"/>
        <v>0</v>
      </c>
      <c r="O228" s="4">
        <f t="shared" si="52"/>
        <v>0</v>
      </c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  <c r="AA228" s="53"/>
      <c r="AB228" s="53"/>
      <c r="AC228" s="53"/>
      <c r="AD228" s="53"/>
      <c r="AE228" s="53"/>
      <c r="AF228" s="53"/>
      <c r="AG228" s="53"/>
      <c r="AH228" s="53"/>
      <c r="AI228" s="53"/>
      <c r="AJ228" s="53"/>
      <c r="AK228" s="53"/>
      <c r="AL228" s="53"/>
      <c r="AM228" s="53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  <c r="BY228" s="17"/>
      <c r="BZ228" s="17"/>
      <c r="CA228" s="19" t="e">
        <f>IF(+B228&lt;44592,+#REF!+#REF!+N228,0)</f>
        <v>#REF!</v>
      </c>
      <c r="CB228" s="19">
        <f>IF(+B228&gt;44592,+IF(+B228&lt;44620,+#REF!+#REF!+N228,0),0)</f>
        <v>0</v>
      </c>
      <c r="CC228" s="19"/>
      <c r="CD228" s="19"/>
      <c r="CE228" s="19"/>
      <c r="CF228" s="19"/>
      <c r="CG228" s="19"/>
      <c r="CH228" s="19"/>
      <c r="CI228" s="19"/>
      <c r="CJ228" s="19"/>
      <c r="CK228" s="19"/>
      <c r="CL228" s="19"/>
    </row>
    <row r="229" spans="1:92" x14ac:dyDescent="0.25">
      <c r="A229" s="3">
        <f t="shared" si="53"/>
        <v>25</v>
      </c>
      <c r="B229" s="5"/>
      <c r="C229" s="6"/>
      <c r="D229" s="8"/>
      <c r="E229" s="80"/>
      <c r="F229" s="79"/>
      <c r="G229" s="21" t="s">
        <v>28</v>
      </c>
      <c r="H229" s="23"/>
      <c r="I229" s="54">
        <f t="shared" si="48"/>
        <v>0</v>
      </c>
      <c r="J229" s="7"/>
      <c r="K229" s="54">
        <f t="shared" si="49"/>
        <v>0</v>
      </c>
      <c r="L229" s="33">
        <v>25</v>
      </c>
      <c r="M229" s="4">
        <f t="shared" si="50"/>
        <v>0</v>
      </c>
      <c r="N229" s="4">
        <f t="shared" si="51"/>
        <v>0</v>
      </c>
      <c r="O229" s="4">
        <f t="shared" si="52"/>
        <v>0</v>
      </c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  <c r="AA229" s="53"/>
      <c r="AB229" s="53"/>
      <c r="AC229" s="53"/>
      <c r="AD229" s="53"/>
      <c r="AE229" s="53"/>
      <c r="AF229" s="53"/>
      <c r="AG229" s="53"/>
      <c r="AH229" s="53"/>
      <c r="AI229" s="53"/>
      <c r="AJ229" s="53"/>
      <c r="AK229" s="53"/>
      <c r="AL229" s="53"/>
      <c r="AM229" s="53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  <c r="BY229" s="17"/>
      <c r="BZ229" s="17"/>
      <c r="CA229" s="17"/>
      <c r="CB229" s="17"/>
      <c r="CC229" s="17"/>
      <c r="CD229" s="17"/>
      <c r="CE229" s="17"/>
    </row>
    <row r="230" spans="1:92" ht="4.5" customHeight="1" x14ac:dyDescent="0.25">
      <c r="A230" s="89"/>
      <c r="B230" s="90"/>
      <c r="C230" s="90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1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  <c r="AA230" s="53"/>
      <c r="AB230" s="53"/>
      <c r="AC230" s="53"/>
      <c r="AD230" s="53"/>
      <c r="AE230" s="53"/>
      <c r="AF230" s="53"/>
      <c r="AG230" s="53"/>
      <c r="AH230" s="53"/>
      <c r="AI230" s="53"/>
      <c r="AJ230" s="53"/>
      <c r="AK230" s="53"/>
      <c r="AL230" s="53"/>
      <c r="AM230" s="53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  <c r="BY230" s="17"/>
      <c r="BZ230" s="17"/>
      <c r="CA230" s="17"/>
      <c r="CB230" s="17"/>
      <c r="CC230" s="17"/>
      <c r="CD230" s="17"/>
      <c r="CE230" s="17"/>
    </row>
    <row r="231" spans="1:92" s="88" customFormat="1" x14ac:dyDescent="0.25">
      <c r="A231" s="3" t="s">
        <v>102</v>
      </c>
      <c r="B231" s="3" t="s">
        <v>102</v>
      </c>
      <c r="C231" s="3" t="s">
        <v>102</v>
      </c>
      <c r="D231" s="3" t="s">
        <v>102</v>
      </c>
      <c r="E231" s="3" t="s">
        <v>102</v>
      </c>
      <c r="F231" s="3" t="s">
        <v>102</v>
      </c>
      <c r="G231" s="3" t="s">
        <v>102</v>
      </c>
      <c r="H231" s="3" t="s">
        <v>102</v>
      </c>
      <c r="I231" s="4">
        <f>SUM(I205:I229)</f>
        <v>0</v>
      </c>
      <c r="J231" s="4">
        <f t="shared" ref="J231:K231" si="54">SUM(J205:J229)</f>
        <v>0</v>
      </c>
      <c r="K231" s="4">
        <f t="shared" si="54"/>
        <v>0</v>
      </c>
      <c r="L231" s="3" t="s">
        <v>102</v>
      </c>
      <c r="M231" s="4">
        <f t="shared" ref="M231:O231" si="55">SUM(M205:M229)</f>
        <v>0</v>
      </c>
      <c r="N231" s="4">
        <f t="shared" si="55"/>
        <v>0</v>
      </c>
      <c r="O231" s="4">
        <f t="shared" si="55"/>
        <v>0</v>
      </c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84"/>
      <c r="AM231" s="84"/>
      <c r="AN231" s="85"/>
      <c r="AO231" s="85"/>
      <c r="AP231" s="85"/>
      <c r="AQ231" s="85"/>
      <c r="AR231" s="85"/>
      <c r="AS231" s="85"/>
      <c r="AT231" s="85"/>
      <c r="AU231" s="85"/>
      <c r="AV231" s="85"/>
      <c r="AW231" s="85"/>
      <c r="AX231" s="85"/>
      <c r="AY231" s="85"/>
      <c r="AZ231" s="85"/>
      <c r="BA231" s="85"/>
      <c r="BB231" s="85"/>
      <c r="BC231" s="85"/>
      <c r="BD231" s="85"/>
      <c r="BE231" s="85"/>
      <c r="BF231" s="85"/>
      <c r="BG231" s="85"/>
      <c r="BH231" s="85"/>
      <c r="BI231" s="85"/>
      <c r="BJ231" s="85"/>
      <c r="BK231" s="85"/>
      <c r="BL231" s="85"/>
      <c r="BM231" s="85"/>
      <c r="BN231" s="85"/>
      <c r="BO231" s="85"/>
      <c r="BP231" s="85"/>
      <c r="BQ231" s="85"/>
      <c r="BR231" s="85"/>
      <c r="BS231" s="85"/>
      <c r="BT231" s="85"/>
      <c r="BU231" s="85"/>
      <c r="BV231" s="85"/>
      <c r="BW231" s="85"/>
      <c r="BX231" s="85"/>
      <c r="BY231" s="86"/>
      <c r="BZ231" s="86"/>
      <c r="CA231" s="86"/>
      <c r="CB231" s="86"/>
      <c r="CC231" s="86"/>
      <c r="CD231" s="86"/>
      <c r="CE231" s="86"/>
      <c r="CF231" s="87"/>
      <c r="CG231" s="87"/>
      <c r="CH231" s="87"/>
      <c r="CI231" s="87"/>
      <c r="CJ231" s="87"/>
      <c r="CK231" s="87"/>
      <c r="CL231" s="87"/>
      <c r="CM231" s="87"/>
      <c r="CN231" s="87"/>
    </row>
    <row r="232" spans="1:92" x14ac:dyDescent="0.25">
      <c r="A232" s="1" t="s">
        <v>7</v>
      </c>
      <c r="C232" s="28" t="str">
        <f>+C199</f>
        <v>TVRTKA XY D.O.O.</v>
      </c>
      <c r="D232" s="92"/>
      <c r="E232" s="92"/>
      <c r="F232" s="92"/>
      <c r="G232" s="92"/>
      <c r="H232" s="93"/>
      <c r="I232" s="93"/>
      <c r="J232" s="93"/>
      <c r="K232" s="27"/>
      <c r="L232" s="32"/>
    </row>
    <row r="233" spans="1:92" x14ac:dyDescent="0.25">
      <c r="A233" s="1" t="s">
        <v>9</v>
      </c>
      <c r="C233" s="30" t="str">
        <f>+C200</f>
        <v>91184883380</v>
      </c>
      <c r="D233" s="94"/>
      <c r="E233" s="95"/>
      <c r="F233" s="95"/>
      <c r="G233" s="28" t="str">
        <f>+G200</f>
        <v>KARLOVAC, VINIČKI PUT 20</v>
      </c>
      <c r="H233" s="92"/>
      <c r="I233" s="92"/>
      <c r="J233" s="92"/>
      <c r="K233" s="27"/>
      <c r="L233" s="32"/>
    </row>
    <row r="235" spans="1:92" ht="18.75" x14ac:dyDescent="0.25">
      <c r="A235" s="47" t="s">
        <v>131</v>
      </c>
      <c r="B235" s="47"/>
      <c r="C235" s="47"/>
      <c r="D235" s="47"/>
      <c r="E235" s="47"/>
      <c r="F235" s="47"/>
      <c r="G235" s="47"/>
      <c r="H235" s="47"/>
      <c r="I235" s="47"/>
      <c r="J235" s="47"/>
      <c r="K235" s="48" t="s">
        <v>100</v>
      </c>
      <c r="L235" s="51">
        <v>44774</v>
      </c>
      <c r="M235" s="49" t="s">
        <v>101</v>
      </c>
      <c r="N235" s="51">
        <v>44804</v>
      </c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50"/>
      <c r="AF235" s="50"/>
      <c r="AG235" s="50"/>
      <c r="AH235" s="50"/>
      <c r="AI235" s="50"/>
      <c r="AJ235" s="50"/>
      <c r="AK235" s="50"/>
      <c r="AL235" s="50"/>
      <c r="AM235" s="50"/>
    </row>
    <row r="236" spans="1:92" ht="18" x14ac:dyDescent="0.25">
      <c r="A236" s="25" t="s">
        <v>0</v>
      </c>
      <c r="B236" s="25" t="s">
        <v>6</v>
      </c>
      <c r="C236" s="25" t="s">
        <v>1</v>
      </c>
      <c r="D236" s="26" t="s">
        <v>24</v>
      </c>
      <c r="E236" s="26" t="s">
        <v>106</v>
      </c>
      <c r="F236" s="26" t="s">
        <v>107</v>
      </c>
      <c r="G236" s="81" t="s">
        <v>25</v>
      </c>
      <c r="H236" s="26" t="s">
        <v>31</v>
      </c>
      <c r="I236" s="26" t="s">
        <v>41</v>
      </c>
      <c r="J236" s="26" t="s">
        <v>2</v>
      </c>
      <c r="K236" s="26" t="s">
        <v>42</v>
      </c>
      <c r="L236" s="82" t="s">
        <v>43</v>
      </c>
      <c r="M236" s="26" t="s">
        <v>3</v>
      </c>
      <c r="N236" s="26" t="s">
        <v>4</v>
      </c>
      <c r="O236" s="26" t="s">
        <v>5</v>
      </c>
      <c r="P236" s="52"/>
      <c r="Q236" s="83" t="s">
        <v>111</v>
      </c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  <c r="AC236" s="52"/>
      <c r="AD236" s="52"/>
      <c r="AE236" s="52"/>
      <c r="AF236" s="52"/>
      <c r="AG236" s="52"/>
      <c r="AH236" s="52"/>
      <c r="AI236" s="52"/>
      <c r="AJ236" s="52"/>
      <c r="AK236" s="52"/>
      <c r="AL236" s="52"/>
      <c r="AM236" s="52"/>
      <c r="AN236" s="12"/>
      <c r="AO236" s="12" t="s">
        <v>25</v>
      </c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BG236" s="12"/>
      <c r="BH236" s="12"/>
      <c r="BI236" s="12"/>
      <c r="BJ236" s="12"/>
      <c r="BK236" s="12"/>
      <c r="BL236" s="12"/>
      <c r="BM236" s="12"/>
      <c r="BN236" s="12"/>
      <c r="BO236" s="12"/>
      <c r="BP236" s="12"/>
      <c r="BQ236" s="12"/>
      <c r="BR236" s="12"/>
      <c r="BS236" s="12"/>
      <c r="BT236" s="12"/>
      <c r="BU236" s="12"/>
      <c r="BV236" s="12"/>
      <c r="BW236" s="12"/>
      <c r="BX236" s="12"/>
      <c r="BY236" s="13"/>
      <c r="BZ236" s="13"/>
      <c r="CA236" s="14" t="s">
        <v>12</v>
      </c>
      <c r="CB236" s="15" t="s">
        <v>13</v>
      </c>
      <c r="CC236" s="15" t="s">
        <v>14</v>
      </c>
      <c r="CD236" s="15" t="s">
        <v>15</v>
      </c>
      <c r="CE236" s="15" t="s">
        <v>16</v>
      </c>
      <c r="CF236" s="15" t="s">
        <v>17</v>
      </c>
      <c r="CG236" s="15" t="s">
        <v>18</v>
      </c>
      <c r="CH236" s="15" t="s">
        <v>19</v>
      </c>
      <c r="CI236" s="15" t="s">
        <v>20</v>
      </c>
      <c r="CJ236" s="15" t="s">
        <v>21</v>
      </c>
      <c r="CK236" s="15" t="s">
        <v>22</v>
      </c>
      <c r="CL236" s="15" t="s">
        <v>23</v>
      </c>
    </row>
    <row r="238" spans="1:92" x14ac:dyDescent="0.25">
      <c r="A238" s="3">
        <v>1</v>
      </c>
      <c r="B238" s="5"/>
      <c r="C238" s="6"/>
      <c r="D238" s="8"/>
      <c r="E238" s="80"/>
      <c r="F238" s="79"/>
      <c r="G238" s="21" t="s">
        <v>28</v>
      </c>
      <c r="H238" s="23"/>
      <c r="I238" s="54">
        <f>+H238*D238</f>
        <v>0</v>
      </c>
      <c r="J238" s="7"/>
      <c r="K238" s="54">
        <f>+I238-J238</f>
        <v>0</v>
      </c>
      <c r="L238" s="33">
        <v>25</v>
      </c>
      <c r="M238" s="4">
        <f>IF(+L238=5,+K238*L238/100,0)</f>
        <v>0</v>
      </c>
      <c r="N238" s="4">
        <f>+IF(+L238=13,+K238*L238/100,0)</f>
        <v>0</v>
      </c>
      <c r="O238" s="4">
        <f>+IF(+L238=25,+K238*L238/100,0)</f>
        <v>0</v>
      </c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  <c r="AA238" s="53"/>
      <c r="AB238" s="53"/>
      <c r="AC238" s="53"/>
      <c r="AD238" s="53"/>
      <c r="AE238" s="53"/>
      <c r="AF238" s="53"/>
      <c r="AG238" s="53"/>
      <c r="AH238" s="53"/>
      <c r="AI238" s="53"/>
      <c r="AJ238" s="53"/>
      <c r="AK238" s="53"/>
      <c r="AL238" s="53"/>
      <c r="AM238" s="53"/>
      <c r="AN238" s="16"/>
      <c r="AO238" s="24" t="s">
        <v>28</v>
      </c>
      <c r="AP238" s="16"/>
      <c r="AQ238" s="31">
        <v>5</v>
      </c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  <c r="BY238" s="17">
        <v>1</v>
      </c>
      <c r="BZ238" s="18">
        <v>44592</v>
      </c>
      <c r="CA238" s="19" t="e">
        <f>IF(+B238&lt;44592,+#REF!+#REF!+N238,0)</f>
        <v>#REF!</v>
      </c>
      <c r="CB238" s="19" t="b">
        <f>IF(+B238&gt;44592,+IF(+B238&lt;44620,+#REF!+#REF!+N238,0))</f>
        <v>0</v>
      </c>
      <c r="CC238" s="19"/>
      <c r="CD238" s="19"/>
      <c r="CE238" s="19"/>
      <c r="CF238" s="19"/>
      <c r="CG238" s="19"/>
      <c r="CH238" s="19"/>
      <c r="CI238" s="19"/>
      <c r="CJ238" s="19"/>
      <c r="CK238" s="19"/>
      <c r="CL238" s="19"/>
    </row>
    <row r="239" spans="1:92" x14ac:dyDescent="0.25">
      <c r="A239" s="3">
        <f>+A238+1</f>
        <v>2</v>
      </c>
      <c r="B239" s="5"/>
      <c r="C239" s="6"/>
      <c r="D239" s="8"/>
      <c r="E239" s="80"/>
      <c r="F239" s="79"/>
      <c r="G239" s="21" t="s">
        <v>28</v>
      </c>
      <c r="H239" s="23"/>
      <c r="I239" s="54">
        <f t="shared" ref="I239:I262" si="56">+H239*D239</f>
        <v>0</v>
      </c>
      <c r="J239" s="7"/>
      <c r="K239" s="54">
        <f t="shared" ref="K239:K262" si="57">+I239-J239</f>
        <v>0</v>
      </c>
      <c r="L239" s="33">
        <v>25</v>
      </c>
      <c r="M239" s="4">
        <f t="shared" ref="M239:M262" si="58">IF(+L239=5,+K239*L239/100,0)</f>
        <v>0</v>
      </c>
      <c r="N239" s="4">
        <f t="shared" ref="N239:N262" si="59">+IF(+L239=13,+K239*L239/100,0)</f>
        <v>0</v>
      </c>
      <c r="O239" s="4">
        <f t="shared" ref="O239:O262" si="60">+IF(+L239=25,+K239*L239/100,0)</f>
        <v>0</v>
      </c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  <c r="AA239" s="53"/>
      <c r="AB239" s="53"/>
      <c r="AC239" s="53"/>
      <c r="AD239" s="53"/>
      <c r="AE239" s="53"/>
      <c r="AF239" s="53"/>
      <c r="AG239" s="53"/>
      <c r="AH239" s="53"/>
      <c r="AI239" s="53"/>
      <c r="AJ239" s="53"/>
      <c r="AK239" s="53"/>
      <c r="AL239" s="53"/>
      <c r="AM239" s="53"/>
      <c r="AN239" s="16"/>
      <c r="AO239" s="24" t="s">
        <v>29</v>
      </c>
      <c r="AP239" s="16"/>
      <c r="AQ239" s="31">
        <v>13</v>
      </c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  <c r="BY239" s="17">
        <v>2</v>
      </c>
      <c r="BZ239" s="18">
        <v>44620</v>
      </c>
      <c r="CA239" s="19" t="e">
        <f>IF(+B239&lt;44592,+#REF!+#REF!+N239,0)</f>
        <v>#REF!</v>
      </c>
      <c r="CB239" s="19">
        <f>IF(+B239&gt;44592,+IF(+B239&lt;44620,+#REF!+#REF!+N239,0),0)</f>
        <v>0</v>
      </c>
      <c r="CC239" s="19"/>
      <c r="CD239" s="19"/>
      <c r="CE239" s="19"/>
      <c r="CF239" s="19"/>
      <c r="CG239" s="19"/>
      <c r="CH239" s="19"/>
      <c r="CI239" s="19"/>
      <c r="CJ239" s="19"/>
      <c r="CK239" s="19"/>
      <c r="CL239" s="19"/>
    </row>
    <row r="240" spans="1:92" x14ac:dyDescent="0.25">
      <c r="A240" s="3">
        <f t="shared" ref="A240:A262" si="61">+A239+1</f>
        <v>3</v>
      </c>
      <c r="B240" s="5"/>
      <c r="C240" s="6"/>
      <c r="D240" s="8"/>
      <c r="E240" s="80"/>
      <c r="F240" s="79"/>
      <c r="G240" s="21" t="s">
        <v>28</v>
      </c>
      <c r="H240" s="23"/>
      <c r="I240" s="54">
        <f t="shared" si="56"/>
        <v>0</v>
      </c>
      <c r="J240" s="7"/>
      <c r="K240" s="54">
        <f t="shared" si="57"/>
        <v>0</v>
      </c>
      <c r="L240" s="33">
        <v>25</v>
      </c>
      <c r="M240" s="4">
        <f t="shared" si="58"/>
        <v>0</v>
      </c>
      <c r="N240" s="4">
        <f t="shared" si="59"/>
        <v>0</v>
      </c>
      <c r="O240" s="4">
        <f t="shared" si="60"/>
        <v>0</v>
      </c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  <c r="AA240" s="53"/>
      <c r="AB240" s="53"/>
      <c r="AC240" s="53"/>
      <c r="AD240" s="53"/>
      <c r="AE240" s="53"/>
      <c r="AF240" s="53"/>
      <c r="AG240" s="53"/>
      <c r="AH240" s="53"/>
      <c r="AI240" s="53"/>
      <c r="AJ240" s="53"/>
      <c r="AK240" s="53"/>
      <c r="AL240" s="53"/>
      <c r="AM240" s="53"/>
      <c r="AN240" s="16"/>
      <c r="AO240" s="24" t="s">
        <v>27</v>
      </c>
      <c r="AP240" s="16"/>
      <c r="AQ240" s="31">
        <v>25</v>
      </c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/>
      <c r="BW240" s="16"/>
      <c r="BX240" s="16"/>
      <c r="BY240" s="17">
        <v>3</v>
      </c>
      <c r="BZ240" s="18">
        <v>44651</v>
      </c>
      <c r="CA240" s="19" t="e">
        <f>IF(+B240&lt;44592,+#REF!+#REF!+N240,0)</f>
        <v>#REF!</v>
      </c>
      <c r="CB240" s="19">
        <f>IF(+B240&gt;44592,+IF(+B240&lt;44620,+#REF!+#REF!+N240,0),0)</f>
        <v>0</v>
      </c>
      <c r="CC240" s="19"/>
      <c r="CD240" s="19"/>
      <c r="CE240" s="19"/>
      <c r="CF240" s="19"/>
      <c r="CG240" s="19"/>
      <c r="CH240" s="19"/>
      <c r="CI240" s="19"/>
      <c r="CJ240" s="19"/>
      <c r="CK240" s="19"/>
      <c r="CL240" s="19"/>
    </row>
    <row r="241" spans="1:90" x14ac:dyDescent="0.25">
      <c r="A241" s="3">
        <f t="shared" si="61"/>
        <v>4</v>
      </c>
      <c r="B241" s="5"/>
      <c r="C241" s="6"/>
      <c r="D241" s="8"/>
      <c r="E241" s="80"/>
      <c r="F241" s="79"/>
      <c r="G241" s="21" t="s">
        <v>28</v>
      </c>
      <c r="H241" s="23"/>
      <c r="I241" s="54">
        <f t="shared" si="56"/>
        <v>0</v>
      </c>
      <c r="J241" s="7"/>
      <c r="K241" s="54">
        <f t="shared" si="57"/>
        <v>0</v>
      </c>
      <c r="L241" s="33">
        <v>25</v>
      </c>
      <c r="M241" s="4">
        <f t="shared" si="58"/>
        <v>0</v>
      </c>
      <c r="N241" s="4">
        <f t="shared" si="59"/>
        <v>0</v>
      </c>
      <c r="O241" s="4">
        <f t="shared" si="60"/>
        <v>0</v>
      </c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  <c r="AA241" s="53"/>
      <c r="AB241" s="53"/>
      <c r="AC241" s="53"/>
      <c r="AD241" s="53"/>
      <c r="AE241" s="53"/>
      <c r="AF241" s="53"/>
      <c r="AG241" s="53"/>
      <c r="AH241" s="53"/>
      <c r="AI241" s="53"/>
      <c r="AJ241" s="53"/>
      <c r="AK241" s="53"/>
      <c r="AL241" s="53"/>
      <c r="AM241" s="53"/>
      <c r="AN241" s="16"/>
      <c r="AO241" s="24" t="s">
        <v>30</v>
      </c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/>
      <c r="BW241" s="16"/>
      <c r="BX241" s="16"/>
      <c r="BY241" s="17">
        <v>4</v>
      </c>
      <c r="BZ241" s="18">
        <v>44681</v>
      </c>
      <c r="CA241" s="19" t="e">
        <f>IF(+B241&lt;44592,+#REF!+#REF!+N241,0)</f>
        <v>#REF!</v>
      </c>
      <c r="CB241" s="19">
        <f>IF(+B241&gt;44592,+IF(+B241&lt;44620,+#REF!+#REF!+N241,0),0)</f>
        <v>0</v>
      </c>
      <c r="CC241" s="19"/>
      <c r="CD241" s="19"/>
      <c r="CE241" s="19"/>
      <c r="CF241" s="19"/>
      <c r="CG241" s="19"/>
      <c r="CH241" s="19"/>
      <c r="CI241" s="19"/>
      <c r="CJ241" s="19"/>
      <c r="CK241" s="19"/>
      <c r="CL241" s="19"/>
    </row>
    <row r="242" spans="1:90" x14ac:dyDescent="0.25">
      <c r="A242" s="3">
        <f t="shared" si="61"/>
        <v>5</v>
      </c>
      <c r="B242" s="5"/>
      <c r="C242" s="6"/>
      <c r="D242" s="8"/>
      <c r="E242" s="80"/>
      <c r="F242" s="79"/>
      <c r="G242" s="21" t="s">
        <v>28</v>
      </c>
      <c r="H242" s="23"/>
      <c r="I242" s="54">
        <f t="shared" si="56"/>
        <v>0</v>
      </c>
      <c r="J242" s="7"/>
      <c r="K242" s="54">
        <f t="shared" si="57"/>
        <v>0</v>
      </c>
      <c r="L242" s="33">
        <v>25</v>
      </c>
      <c r="M242" s="4">
        <f t="shared" si="58"/>
        <v>0</v>
      </c>
      <c r="N242" s="4">
        <f t="shared" si="59"/>
        <v>0</v>
      </c>
      <c r="O242" s="4">
        <f t="shared" si="60"/>
        <v>0</v>
      </c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  <c r="AA242" s="53"/>
      <c r="AB242" s="53"/>
      <c r="AC242" s="53"/>
      <c r="AD242" s="53"/>
      <c r="AE242" s="53"/>
      <c r="AF242" s="53"/>
      <c r="AG242" s="53"/>
      <c r="AH242" s="53"/>
      <c r="AI242" s="53"/>
      <c r="AJ242" s="53"/>
      <c r="AK242" s="53"/>
      <c r="AL242" s="53"/>
      <c r="AM242" s="53"/>
      <c r="AN242" s="16"/>
      <c r="AO242" s="24" t="s">
        <v>32</v>
      </c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  <c r="BY242" s="17">
        <v>5</v>
      </c>
      <c r="BZ242" s="18">
        <v>44712</v>
      </c>
      <c r="CA242" s="19" t="e">
        <f>IF(+B242&lt;44592,+#REF!+#REF!+N242,0)</f>
        <v>#REF!</v>
      </c>
      <c r="CB242" s="19">
        <f>IF(+B242&gt;44592,+IF(+B242&lt;44620,+#REF!+#REF!+N242,0),0)</f>
        <v>0</v>
      </c>
      <c r="CC242" s="19"/>
      <c r="CD242" s="19"/>
      <c r="CE242" s="19"/>
      <c r="CF242" s="19"/>
      <c r="CG242" s="19"/>
      <c r="CH242" s="19"/>
      <c r="CI242" s="19"/>
      <c r="CJ242" s="19"/>
      <c r="CK242" s="19"/>
      <c r="CL242" s="19"/>
    </row>
    <row r="243" spans="1:90" x14ac:dyDescent="0.25">
      <c r="A243" s="3">
        <f t="shared" si="61"/>
        <v>6</v>
      </c>
      <c r="B243" s="5"/>
      <c r="C243" s="6"/>
      <c r="D243" s="8"/>
      <c r="E243" s="80"/>
      <c r="F243" s="79"/>
      <c r="G243" s="21" t="s">
        <v>28</v>
      </c>
      <c r="H243" s="23"/>
      <c r="I243" s="54">
        <f t="shared" si="56"/>
        <v>0</v>
      </c>
      <c r="J243" s="7"/>
      <c r="K243" s="54">
        <f t="shared" si="57"/>
        <v>0</v>
      </c>
      <c r="L243" s="33">
        <v>25</v>
      </c>
      <c r="M243" s="4">
        <f t="shared" si="58"/>
        <v>0</v>
      </c>
      <c r="N243" s="4">
        <f t="shared" si="59"/>
        <v>0</v>
      </c>
      <c r="O243" s="4">
        <f t="shared" si="60"/>
        <v>0</v>
      </c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  <c r="AA243" s="53"/>
      <c r="AB243" s="53"/>
      <c r="AC243" s="53"/>
      <c r="AD243" s="53"/>
      <c r="AE243" s="53"/>
      <c r="AF243" s="53"/>
      <c r="AG243" s="53"/>
      <c r="AH243" s="53"/>
      <c r="AI243" s="53"/>
      <c r="AJ243" s="53"/>
      <c r="AK243" s="53"/>
      <c r="AL243" s="53"/>
      <c r="AM243" s="53"/>
      <c r="AN243" s="16"/>
      <c r="AO243" s="24" t="s">
        <v>33</v>
      </c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/>
      <c r="BY243" s="17">
        <v>6</v>
      </c>
      <c r="BZ243" s="18">
        <v>44742</v>
      </c>
      <c r="CA243" s="19" t="e">
        <f>IF(+B243&lt;44592,+#REF!+#REF!+N243,0)</f>
        <v>#REF!</v>
      </c>
      <c r="CB243" s="19">
        <f>IF(+B243&gt;44592,+IF(+B243&lt;44620,+#REF!+#REF!+N243,0),0)</f>
        <v>0</v>
      </c>
      <c r="CC243" s="19"/>
      <c r="CD243" s="19"/>
      <c r="CE243" s="19"/>
      <c r="CF243" s="19"/>
      <c r="CG243" s="19"/>
      <c r="CH243" s="19"/>
      <c r="CI243" s="19"/>
      <c r="CJ243" s="19"/>
      <c r="CK243" s="19"/>
      <c r="CL243" s="19"/>
    </row>
    <row r="244" spans="1:90" x14ac:dyDescent="0.25">
      <c r="A244" s="3">
        <f t="shared" si="61"/>
        <v>7</v>
      </c>
      <c r="B244" s="5"/>
      <c r="C244" s="6"/>
      <c r="D244" s="8"/>
      <c r="E244" s="80"/>
      <c r="F244" s="79"/>
      <c r="G244" s="21" t="s">
        <v>28</v>
      </c>
      <c r="H244" s="23"/>
      <c r="I244" s="54">
        <f t="shared" si="56"/>
        <v>0</v>
      </c>
      <c r="J244" s="7"/>
      <c r="K244" s="54">
        <f t="shared" si="57"/>
        <v>0</v>
      </c>
      <c r="L244" s="33">
        <v>25</v>
      </c>
      <c r="M244" s="4">
        <f t="shared" si="58"/>
        <v>0</v>
      </c>
      <c r="N244" s="4">
        <f t="shared" si="59"/>
        <v>0</v>
      </c>
      <c r="O244" s="4">
        <f t="shared" si="60"/>
        <v>0</v>
      </c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  <c r="AA244" s="53"/>
      <c r="AB244" s="53"/>
      <c r="AC244" s="53"/>
      <c r="AD244" s="53"/>
      <c r="AE244" s="53"/>
      <c r="AF244" s="53"/>
      <c r="AG244" s="53"/>
      <c r="AH244" s="53"/>
      <c r="AI244" s="53"/>
      <c r="AJ244" s="53"/>
      <c r="AK244" s="53"/>
      <c r="AL244" s="53"/>
      <c r="AM244" s="53"/>
      <c r="AN244" s="16"/>
      <c r="AO244" s="24" t="s">
        <v>34</v>
      </c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  <c r="BY244" s="17">
        <v>7</v>
      </c>
      <c r="BZ244" s="18">
        <v>44773</v>
      </c>
      <c r="CA244" s="19" t="e">
        <f>IF(+B244&lt;44592,+#REF!+#REF!+N244,0)</f>
        <v>#REF!</v>
      </c>
      <c r="CB244" s="19">
        <f>IF(+B244&gt;44592,+IF(+B244&lt;44620,+#REF!+#REF!+N244,0),0)</f>
        <v>0</v>
      </c>
      <c r="CC244" s="19"/>
      <c r="CD244" s="19"/>
      <c r="CE244" s="19"/>
      <c r="CF244" s="19"/>
      <c r="CG244" s="19"/>
      <c r="CH244" s="19"/>
      <c r="CI244" s="19"/>
      <c r="CJ244" s="19"/>
      <c r="CK244" s="19"/>
      <c r="CL244" s="19"/>
    </row>
    <row r="245" spans="1:90" x14ac:dyDescent="0.25">
      <c r="A245" s="3">
        <f t="shared" si="61"/>
        <v>8</v>
      </c>
      <c r="B245" s="5"/>
      <c r="C245" s="6"/>
      <c r="D245" s="8"/>
      <c r="E245" s="80"/>
      <c r="F245" s="79"/>
      <c r="G245" s="21" t="s">
        <v>28</v>
      </c>
      <c r="H245" s="23"/>
      <c r="I245" s="54">
        <f t="shared" si="56"/>
        <v>0</v>
      </c>
      <c r="J245" s="7"/>
      <c r="K245" s="54">
        <f t="shared" si="57"/>
        <v>0</v>
      </c>
      <c r="L245" s="33">
        <v>25</v>
      </c>
      <c r="M245" s="4">
        <f t="shared" si="58"/>
        <v>0</v>
      </c>
      <c r="N245" s="4">
        <f t="shared" si="59"/>
        <v>0</v>
      </c>
      <c r="O245" s="4">
        <f t="shared" si="60"/>
        <v>0</v>
      </c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  <c r="AA245" s="53"/>
      <c r="AB245" s="53"/>
      <c r="AC245" s="53"/>
      <c r="AD245" s="53"/>
      <c r="AE245" s="53"/>
      <c r="AF245" s="53"/>
      <c r="AG245" s="53"/>
      <c r="AH245" s="53"/>
      <c r="AI245" s="53"/>
      <c r="AJ245" s="53"/>
      <c r="AK245" s="53"/>
      <c r="AL245" s="53"/>
      <c r="AM245" s="53"/>
      <c r="AN245" s="16"/>
      <c r="AO245" s="24" t="s">
        <v>35</v>
      </c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/>
      <c r="BX245" s="16"/>
      <c r="BY245" s="17">
        <v>8</v>
      </c>
      <c r="BZ245" s="18">
        <v>44804</v>
      </c>
      <c r="CA245" s="19" t="e">
        <f>IF(+B245&lt;44592,+#REF!+#REF!+N245,0)</f>
        <v>#REF!</v>
      </c>
      <c r="CB245" s="19">
        <f>IF(+B245&gt;44592,+IF(+B245&lt;44620,+#REF!+#REF!+N245,0),0)</f>
        <v>0</v>
      </c>
      <c r="CC245" s="19"/>
      <c r="CD245" s="19"/>
      <c r="CE245" s="19"/>
      <c r="CF245" s="19"/>
      <c r="CG245" s="19"/>
      <c r="CH245" s="19"/>
      <c r="CI245" s="19"/>
      <c r="CJ245" s="19"/>
      <c r="CK245" s="19"/>
      <c r="CL245" s="19"/>
    </row>
    <row r="246" spans="1:90" x14ac:dyDescent="0.25">
      <c r="A246" s="3">
        <f t="shared" si="61"/>
        <v>9</v>
      </c>
      <c r="B246" s="5"/>
      <c r="C246" s="6"/>
      <c r="D246" s="8"/>
      <c r="E246" s="80"/>
      <c r="F246" s="79"/>
      <c r="G246" s="21" t="s">
        <v>28</v>
      </c>
      <c r="H246" s="23"/>
      <c r="I246" s="54">
        <f t="shared" si="56"/>
        <v>0</v>
      </c>
      <c r="J246" s="7"/>
      <c r="K246" s="54">
        <f t="shared" si="57"/>
        <v>0</v>
      </c>
      <c r="L246" s="33">
        <v>25</v>
      </c>
      <c r="M246" s="4">
        <f t="shared" si="58"/>
        <v>0</v>
      </c>
      <c r="N246" s="4">
        <f t="shared" si="59"/>
        <v>0</v>
      </c>
      <c r="O246" s="4">
        <f t="shared" si="60"/>
        <v>0</v>
      </c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  <c r="AA246" s="53"/>
      <c r="AB246" s="53"/>
      <c r="AC246" s="53"/>
      <c r="AD246" s="53"/>
      <c r="AE246" s="53"/>
      <c r="AF246" s="53"/>
      <c r="AG246" s="53"/>
      <c r="AH246" s="53"/>
      <c r="AI246" s="53"/>
      <c r="AJ246" s="53"/>
      <c r="AK246" s="53"/>
      <c r="AL246" s="53"/>
      <c r="AM246" s="53"/>
      <c r="AN246" s="16"/>
      <c r="AO246" s="24" t="s">
        <v>36</v>
      </c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  <c r="BY246" s="17">
        <v>9</v>
      </c>
      <c r="BZ246" s="18">
        <v>44834</v>
      </c>
      <c r="CA246" s="19" t="e">
        <f>IF(+B246&lt;44592,+#REF!+#REF!+N246,0)</f>
        <v>#REF!</v>
      </c>
      <c r="CB246" s="19">
        <f>IF(+B246&gt;44592,+IF(+B246&lt;44620,+#REF!+#REF!+N246,0),0)</f>
        <v>0</v>
      </c>
      <c r="CC246" s="19"/>
      <c r="CD246" s="19"/>
      <c r="CE246" s="19"/>
      <c r="CF246" s="19"/>
      <c r="CG246" s="19"/>
      <c r="CH246" s="19"/>
      <c r="CI246" s="19"/>
      <c r="CJ246" s="19"/>
      <c r="CK246" s="19"/>
      <c r="CL246" s="19"/>
    </row>
    <row r="247" spans="1:90" x14ac:dyDescent="0.25">
      <c r="A247" s="3">
        <f t="shared" si="61"/>
        <v>10</v>
      </c>
      <c r="B247" s="5"/>
      <c r="C247" s="6"/>
      <c r="D247" s="8"/>
      <c r="E247" s="80"/>
      <c r="F247" s="79"/>
      <c r="G247" s="21" t="s">
        <v>28</v>
      </c>
      <c r="H247" s="23"/>
      <c r="I247" s="54">
        <f t="shared" si="56"/>
        <v>0</v>
      </c>
      <c r="J247" s="7"/>
      <c r="K247" s="54">
        <f t="shared" si="57"/>
        <v>0</v>
      </c>
      <c r="L247" s="33">
        <v>25</v>
      </c>
      <c r="M247" s="4">
        <f t="shared" si="58"/>
        <v>0</v>
      </c>
      <c r="N247" s="4">
        <f t="shared" si="59"/>
        <v>0</v>
      </c>
      <c r="O247" s="4">
        <f t="shared" si="60"/>
        <v>0</v>
      </c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  <c r="AA247" s="53"/>
      <c r="AB247" s="53"/>
      <c r="AC247" s="53"/>
      <c r="AD247" s="53"/>
      <c r="AE247" s="53"/>
      <c r="AF247" s="53"/>
      <c r="AG247" s="53"/>
      <c r="AH247" s="53"/>
      <c r="AI247" s="53"/>
      <c r="AJ247" s="53"/>
      <c r="AK247" s="53"/>
      <c r="AL247" s="53"/>
      <c r="AM247" s="53"/>
      <c r="AN247" s="16"/>
      <c r="AO247" s="24" t="s">
        <v>37</v>
      </c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  <c r="BO247" s="16"/>
      <c r="BP247" s="16"/>
      <c r="BQ247" s="16"/>
      <c r="BR247" s="16"/>
      <c r="BS247" s="16"/>
      <c r="BT247" s="16"/>
      <c r="BU247" s="16"/>
      <c r="BV247" s="16"/>
      <c r="BW247" s="16"/>
      <c r="BX247" s="16"/>
      <c r="BY247" s="17">
        <v>10</v>
      </c>
      <c r="BZ247" s="18">
        <v>44865</v>
      </c>
      <c r="CA247" s="19" t="e">
        <f>IF(+B247&lt;44592,+#REF!+#REF!+N247,0)</f>
        <v>#REF!</v>
      </c>
      <c r="CB247" s="19">
        <f>IF(+B247&gt;44592,+IF(+B247&lt;44620,+#REF!+#REF!+N247,0),0)</f>
        <v>0</v>
      </c>
      <c r="CC247" s="19"/>
      <c r="CD247" s="19"/>
      <c r="CE247" s="19"/>
      <c r="CF247" s="19"/>
      <c r="CG247" s="19"/>
      <c r="CH247" s="19"/>
      <c r="CI247" s="19"/>
      <c r="CJ247" s="19"/>
      <c r="CK247" s="19"/>
      <c r="CL247" s="19"/>
    </row>
    <row r="248" spans="1:90" x14ac:dyDescent="0.25">
      <c r="A248" s="3">
        <f t="shared" si="61"/>
        <v>11</v>
      </c>
      <c r="B248" s="5"/>
      <c r="C248" s="6"/>
      <c r="D248" s="8"/>
      <c r="E248" s="80"/>
      <c r="F248" s="79"/>
      <c r="G248" s="21" t="s">
        <v>28</v>
      </c>
      <c r="H248" s="23"/>
      <c r="I248" s="54">
        <f t="shared" si="56"/>
        <v>0</v>
      </c>
      <c r="J248" s="7"/>
      <c r="K248" s="54">
        <f t="shared" si="57"/>
        <v>0</v>
      </c>
      <c r="L248" s="33">
        <v>25</v>
      </c>
      <c r="M248" s="4">
        <f t="shared" si="58"/>
        <v>0</v>
      </c>
      <c r="N248" s="4">
        <f t="shared" si="59"/>
        <v>0</v>
      </c>
      <c r="O248" s="4">
        <f t="shared" si="60"/>
        <v>0</v>
      </c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  <c r="AA248" s="53"/>
      <c r="AB248" s="53"/>
      <c r="AC248" s="53"/>
      <c r="AD248" s="53"/>
      <c r="AE248" s="53"/>
      <c r="AF248" s="53"/>
      <c r="AG248" s="53"/>
      <c r="AH248" s="53"/>
      <c r="AI248" s="53"/>
      <c r="AJ248" s="53"/>
      <c r="AK248" s="53"/>
      <c r="AL248" s="53"/>
      <c r="AM248" s="53"/>
      <c r="AN248" s="16"/>
      <c r="AO248" s="24" t="s">
        <v>38</v>
      </c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  <c r="BY248" s="17">
        <v>11</v>
      </c>
      <c r="BZ248" s="18">
        <v>44895</v>
      </c>
      <c r="CA248" s="19" t="e">
        <f>IF(+B248&lt;44592,+#REF!+#REF!+N248,0)</f>
        <v>#REF!</v>
      </c>
      <c r="CB248" s="19">
        <f>IF(+B248&gt;44592,+IF(+B248&lt;44620,+#REF!+#REF!+N248,0),0)</f>
        <v>0</v>
      </c>
      <c r="CC248" s="19"/>
      <c r="CD248" s="19"/>
      <c r="CE248" s="19"/>
      <c r="CF248" s="19"/>
      <c r="CG248" s="19"/>
      <c r="CH248" s="19"/>
      <c r="CI248" s="19"/>
      <c r="CJ248" s="19"/>
      <c r="CK248" s="19"/>
      <c r="CL248" s="19"/>
    </row>
    <row r="249" spans="1:90" x14ac:dyDescent="0.25">
      <c r="A249" s="3">
        <f t="shared" si="61"/>
        <v>12</v>
      </c>
      <c r="B249" s="5"/>
      <c r="C249" s="6"/>
      <c r="D249" s="8"/>
      <c r="E249" s="80"/>
      <c r="F249" s="79"/>
      <c r="G249" s="21" t="s">
        <v>28</v>
      </c>
      <c r="H249" s="23"/>
      <c r="I249" s="54">
        <f t="shared" si="56"/>
        <v>0</v>
      </c>
      <c r="J249" s="7"/>
      <c r="K249" s="54">
        <f t="shared" si="57"/>
        <v>0</v>
      </c>
      <c r="L249" s="33">
        <v>25</v>
      </c>
      <c r="M249" s="4">
        <f t="shared" si="58"/>
        <v>0</v>
      </c>
      <c r="N249" s="4">
        <f t="shared" si="59"/>
        <v>0</v>
      </c>
      <c r="O249" s="4">
        <f t="shared" si="60"/>
        <v>0</v>
      </c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  <c r="AA249" s="53"/>
      <c r="AB249" s="53"/>
      <c r="AC249" s="53"/>
      <c r="AD249" s="53"/>
      <c r="AE249" s="53"/>
      <c r="AF249" s="53"/>
      <c r="AG249" s="53"/>
      <c r="AH249" s="53"/>
      <c r="AI249" s="53"/>
      <c r="AJ249" s="53"/>
      <c r="AK249" s="53"/>
      <c r="AL249" s="53"/>
      <c r="AM249" s="53"/>
      <c r="AN249" s="16"/>
      <c r="AO249" s="24" t="s">
        <v>39</v>
      </c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  <c r="BY249" s="17">
        <v>12</v>
      </c>
      <c r="BZ249" s="18">
        <v>44926</v>
      </c>
      <c r="CA249" s="19" t="e">
        <f>IF(+B249&lt;44592,+#REF!+#REF!+N249,0)</f>
        <v>#REF!</v>
      </c>
      <c r="CB249" s="19">
        <f>IF(+B249&gt;44592,+IF(+B249&lt;44620,+#REF!+#REF!+N249,0),0)</f>
        <v>0</v>
      </c>
      <c r="CC249" s="19"/>
      <c r="CD249" s="19"/>
      <c r="CE249" s="19"/>
      <c r="CF249" s="19"/>
      <c r="CG249" s="19"/>
      <c r="CH249" s="19"/>
      <c r="CI249" s="19"/>
      <c r="CJ249" s="19"/>
      <c r="CK249" s="19"/>
      <c r="CL249" s="19"/>
    </row>
    <row r="250" spans="1:90" x14ac:dyDescent="0.25">
      <c r="A250" s="3">
        <f t="shared" si="61"/>
        <v>13</v>
      </c>
      <c r="B250" s="5"/>
      <c r="C250" s="6"/>
      <c r="D250" s="8"/>
      <c r="E250" s="80"/>
      <c r="F250" s="79"/>
      <c r="G250" s="21" t="s">
        <v>28</v>
      </c>
      <c r="H250" s="23"/>
      <c r="I250" s="54">
        <f t="shared" si="56"/>
        <v>0</v>
      </c>
      <c r="J250" s="7"/>
      <c r="K250" s="54">
        <f t="shared" si="57"/>
        <v>0</v>
      </c>
      <c r="L250" s="33">
        <v>25</v>
      </c>
      <c r="M250" s="4">
        <f t="shared" si="58"/>
        <v>0</v>
      </c>
      <c r="N250" s="4">
        <f t="shared" si="59"/>
        <v>0</v>
      </c>
      <c r="O250" s="4">
        <f t="shared" si="60"/>
        <v>0</v>
      </c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  <c r="AA250" s="53"/>
      <c r="AB250" s="53"/>
      <c r="AC250" s="53"/>
      <c r="AD250" s="53"/>
      <c r="AE250" s="53"/>
      <c r="AF250" s="53"/>
      <c r="AG250" s="53"/>
      <c r="AH250" s="53"/>
      <c r="AI250" s="53"/>
      <c r="AJ250" s="53"/>
      <c r="AK250" s="53"/>
      <c r="AL250" s="53"/>
      <c r="AM250" s="53"/>
      <c r="AN250" s="16"/>
      <c r="AO250" s="24" t="s">
        <v>40</v>
      </c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  <c r="BY250" s="17"/>
      <c r="BZ250" s="20"/>
      <c r="CA250" s="19" t="e">
        <f>IF(+B250&lt;44592,+#REF!+#REF!+N250,0)</f>
        <v>#REF!</v>
      </c>
      <c r="CB250" s="19">
        <f>IF(+B250&gt;44592,+IF(+B250&lt;44620,+#REF!+#REF!+N250,0),0)</f>
        <v>0</v>
      </c>
      <c r="CC250" s="19"/>
      <c r="CD250" s="19"/>
      <c r="CE250" s="19"/>
      <c r="CF250" s="19"/>
      <c r="CG250" s="19"/>
      <c r="CH250" s="19"/>
      <c r="CI250" s="19"/>
      <c r="CJ250" s="19"/>
      <c r="CK250" s="19"/>
      <c r="CL250" s="19"/>
    </row>
    <row r="251" spans="1:90" x14ac:dyDescent="0.25">
      <c r="A251" s="3">
        <f t="shared" si="61"/>
        <v>14</v>
      </c>
      <c r="B251" s="5"/>
      <c r="C251" s="6"/>
      <c r="D251" s="8"/>
      <c r="E251" s="80"/>
      <c r="F251" s="79"/>
      <c r="G251" s="21" t="s">
        <v>28</v>
      </c>
      <c r="H251" s="23"/>
      <c r="I251" s="54">
        <f t="shared" si="56"/>
        <v>0</v>
      </c>
      <c r="J251" s="7"/>
      <c r="K251" s="54">
        <f t="shared" si="57"/>
        <v>0</v>
      </c>
      <c r="L251" s="33">
        <v>25</v>
      </c>
      <c r="M251" s="4">
        <f t="shared" si="58"/>
        <v>0</v>
      </c>
      <c r="N251" s="4">
        <f t="shared" si="59"/>
        <v>0</v>
      </c>
      <c r="O251" s="4">
        <f t="shared" si="60"/>
        <v>0</v>
      </c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  <c r="AA251" s="53"/>
      <c r="AB251" s="53"/>
      <c r="AC251" s="53"/>
      <c r="AD251" s="53"/>
      <c r="AE251" s="53"/>
      <c r="AF251" s="53"/>
      <c r="AG251" s="53"/>
      <c r="AH251" s="53"/>
      <c r="AI251" s="53"/>
      <c r="AJ251" s="53"/>
      <c r="AK251" s="53"/>
      <c r="AL251" s="53"/>
      <c r="AM251" s="53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  <c r="BY251" s="17"/>
      <c r="BZ251" s="20"/>
      <c r="CA251" s="19" t="e">
        <f>IF(+B251&lt;44592,+#REF!+#REF!+N251,0)</f>
        <v>#REF!</v>
      </c>
      <c r="CB251" s="19">
        <f>IF(+B251&gt;44592,+IF(+B251&lt;44620,+#REF!+#REF!+N251,0),0)</f>
        <v>0</v>
      </c>
      <c r="CC251" s="19"/>
      <c r="CD251" s="19"/>
      <c r="CE251" s="19"/>
      <c r="CF251" s="19"/>
      <c r="CG251" s="19"/>
      <c r="CH251" s="19"/>
      <c r="CI251" s="19"/>
      <c r="CJ251" s="19"/>
      <c r="CK251" s="19"/>
      <c r="CL251" s="19"/>
    </row>
    <row r="252" spans="1:90" x14ac:dyDescent="0.25">
      <c r="A252" s="3">
        <f t="shared" si="61"/>
        <v>15</v>
      </c>
      <c r="B252" s="5"/>
      <c r="C252" s="6"/>
      <c r="D252" s="8"/>
      <c r="E252" s="80"/>
      <c r="F252" s="79"/>
      <c r="G252" s="21" t="s">
        <v>28</v>
      </c>
      <c r="H252" s="23"/>
      <c r="I252" s="54">
        <f t="shared" si="56"/>
        <v>0</v>
      </c>
      <c r="J252" s="7"/>
      <c r="K252" s="54">
        <f t="shared" si="57"/>
        <v>0</v>
      </c>
      <c r="L252" s="33">
        <v>25</v>
      </c>
      <c r="M252" s="4">
        <f t="shared" si="58"/>
        <v>0</v>
      </c>
      <c r="N252" s="4">
        <f t="shared" si="59"/>
        <v>0</v>
      </c>
      <c r="O252" s="4">
        <f t="shared" si="60"/>
        <v>0</v>
      </c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  <c r="AA252" s="53"/>
      <c r="AB252" s="53"/>
      <c r="AC252" s="53"/>
      <c r="AD252" s="53"/>
      <c r="AE252" s="53"/>
      <c r="AF252" s="53"/>
      <c r="AG252" s="53"/>
      <c r="AH252" s="53"/>
      <c r="AI252" s="53"/>
      <c r="AJ252" s="53"/>
      <c r="AK252" s="53"/>
      <c r="AL252" s="53"/>
      <c r="AM252" s="53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  <c r="BY252" s="17"/>
      <c r="BZ252" s="20"/>
      <c r="CA252" s="19" t="e">
        <f>IF(+B252&lt;44592,+#REF!+#REF!+N252,0)</f>
        <v>#REF!</v>
      </c>
      <c r="CB252" s="19">
        <f>IF(+B252&gt;44592,+IF(+B252&lt;44620,+#REF!+#REF!+N252,0),0)</f>
        <v>0</v>
      </c>
      <c r="CC252" s="19"/>
      <c r="CD252" s="19"/>
      <c r="CE252" s="19"/>
      <c r="CF252" s="19"/>
      <c r="CG252" s="19"/>
      <c r="CH252" s="19"/>
      <c r="CI252" s="19"/>
      <c r="CJ252" s="19"/>
      <c r="CK252" s="19"/>
      <c r="CL252" s="19"/>
    </row>
    <row r="253" spans="1:90" x14ac:dyDescent="0.25">
      <c r="A253" s="3">
        <f t="shared" si="61"/>
        <v>16</v>
      </c>
      <c r="B253" s="5"/>
      <c r="C253" s="6"/>
      <c r="D253" s="8"/>
      <c r="E253" s="80"/>
      <c r="F253" s="79"/>
      <c r="G253" s="21" t="s">
        <v>28</v>
      </c>
      <c r="H253" s="23"/>
      <c r="I253" s="54">
        <f t="shared" si="56"/>
        <v>0</v>
      </c>
      <c r="J253" s="7"/>
      <c r="K253" s="54">
        <f t="shared" si="57"/>
        <v>0</v>
      </c>
      <c r="L253" s="33">
        <v>25</v>
      </c>
      <c r="M253" s="4">
        <f t="shared" si="58"/>
        <v>0</v>
      </c>
      <c r="N253" s="4">
        <f t="shared" si="59"/>
        <v>0</v>
      </c>
      <c r="O253" s="4">
        <f t="shared" si="60"/>
        <v>0</v>
      </c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  <c r="AA253" s="53"/>
      <c r="AB253" s="53"/>
      <c r="AC253" s="53"/>
      <c r="AD253" s="53"/>
      <c r="AE253" s="53"/>
      <c r="AF253" s="53"/>
      <c r="AG253" s="53"/>
      <c r="AH253" s="53"/>
      <c r="AI253" s="53"/>
      <c r="AJ253" s="53"/>
      <c r="AK253" s="53"/>
      <c r="AL253" s="53"/>
      <c r="AM253" s="53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  <c r="BY253" s="17"/>
      <c r="BZ253" s="20"/>
      <c r="CA253" s="19" t="e">
        <f>IF(+B253&lt;44592,+#REF!+#REF!+N253,0)</f>
        <v>#REF!</v>
      </c>
      <c r="CB253" s="19">
        <f>IF(+B253&gt;44592,+IF(+B253&lt;44620,+#REF!+#REF!+N253,0),0)</f>
        <v>0</v>
      </c>
      <c r="CC253" s="19"/>
      <c r="CD253" s="19"/>
      <c r="CE253" s="19"/>
      <c r="CF253" s="19"/>
      <c r="CG253" s="19"/>
      <c r="CH253" s="19"/>
      <c r="CI253" s="19"/>
      <c r="CJ253" s="19"/>
      <c r="CK253" s="19"/>
      <c r="CL253" s="19"/>
    </row>
    <row r="254" spans="1:90" x14ac:dyDescent="0.25">
      <c r="A254" s="3">
        <f t="shared" si="61"/>
        <v>17</v>
      </c>
      <c r="B254" s="5"/>
      <c r="C254" s="6"/>
      <c r="D254" s="8"/>
      <c r="E254" s="80"/>
      <c r="F254" s="79"/>
      <c r="G254" s="21" t="s">
        <v>28</v>
      </c>
      <c r="H254" s="23"/>
      <c r="I254" s="54">
        <f t="shared" si="56"/>
        <v>0</v>
      </c>
      <c r="J254" s="7"/>
      <c r="K254" s="54">
        <f t="shared" si="57"/>
        <v>0</v>
      </c>
      <c r="L254" s="33">
        <v>25</v>
      </c>
      <c r="M254" s="4">
        <f t="shared" si="58"/>
        <v>0</v>
      </c>
      <c r="N254" s="4">
        <f t="shared" si="59"/>
        <v>0</v>
      </c>
      <c r="O254" s="4">
        <f t="shared" si="60"/>
        <v>0</v>
      </c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  <c r="AA254" s="53"/>
      <c r="AB254" s="53"/>
      <c r="AC254" s="53"/>
      <c r="AD254" s="53"/>
      <c r="AE254" s="53"/>
      <c r="AF254" s="53"/>
      <c r="AG254" s="53"/>
      <c r="AH254" s="53"/>
      <c r="AI254" s="53"/>
      <c r="AJ254" s="53"/>
      <c r="AK254" s="53"/>
      <c r="AL254" s="53"/>
      <c r="AM254" s="53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  <c r="BY254" s="17"/>
      <c r="BZ254" s="20"/>
      <c r="CA254" s="19" t="e">
        <f>IF(+B254&lt;44592,+#REF!+#REF!+N254,0)</f>
        <v>#REF!</v>
      </c>
      <c r="CB254" s="19">
        <f>IF(+B254&gt;44592,+IF(+B254&lt;44620,+#REF!+#REF!+N254,0),0)</f>
        <v>0</v>
      </c>
      <c r="CC254" s="19"/>
      <c r="CD254" s="19"/>
      <c r="CE254" s="19"/>
      <c r="CF254" s="19"/>
      <c r="CG254" s="19"/>
      <c r="CH254" s="19"/>
      <c r="CI254" s="19"/>
      <c r="CJ254" s="19"/>
      <c r="CK254" s="19"/>
      <c r="CL254" s="19"/>
    </row>
    <row r="255" spans="1:90" x14ac:dyDescent="0.25">
      <c r="A255" s="3">
        <f t="shared" si="61"/>
        <v>18</v>
      </c>
      <c r="B255" s="5"/>
      <c r="C255" s="6"/>
      <c r="D255" s="8"/>
      <c r="E255" s="80"/>
      <c r="F255" s="79"/>
      <c r="G255" s="21" t="s">
        <v>28</v>
      </c>
      <c r="H255" s="23"/>
      <c r="I255" s="54">
        <f t="shared" si="56"/>
        <v>0</v>
      </c>
      <c r="J255" s="7"/>
      <c r="K255" s="54">
        <f t="shared" si="57"/>
        <v>0</v>
      </c>
      <c r="L255" s="33">
        <v>25</v>
      </c>
      <c r="M255" s="4">
        <f t="shared" si="58"/>
        <v>0</v>
      </c>
      <c r="N255" s="4">
        <f t="shared" si="59"/>
        <v>0</v>
      </c>
      <c r="O255" s="4">
        <f t="shared" si="60"/>
        <v>0</v>
      </c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  <c r="AA255" s="53"/>
      <c r="AB255" s="53"/>
      <c r="AC255" s="53"/>
      <c r="AD255" s="53"/>
      <c r="AE255" s="53"/>
      <c r="AF255" s="53"/>
      <c r="AG255" s="53"/>
      <c r="AH255" s="53"/>
      <c r="AI255" s="53"/>
      <c r="AJ255" s="53"/>
      <c r="AK255" s="53"/>
      <c r="AL255" s="53"/>
      <c r="AM255" s="53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  <c r="BW255" s="16"/>
      <c r="BX255" s="16"/>
      <c r="BY255" s="17"/>
      <c r="BZ255" s="20"/>
      <c r="CA255" s="19" t="e">
        <f>IF(+B255&lt;44592,+#REF!+#REF!+N255,0)</f>
        <v>#REF!</v>
      </c>
      <c r="CB255" s="19">
        <f>IF(+B255&gt;44592,+IF(+B255&lt;44620,+#REF!+#REF!+N255,0),0)</f>
        <v>0</v>
      </c>
      <c r="CC255" s="19"/>
      <c r="CD255" s="19"/>
      <c r="CE255" s="19"/>
      <c r="CF255" s="19"/>
      <c r="CG255" s="19"/>
      <c r="CH255" s="19"/>
      <c r="CI255" s="19"/>
      <c r="CJ255" s="19"/>
      <c r="CK255" s="19"/>
      <c r="CL255" s="19"/>
    </row>
    <row r="256" spans="1:90" x14ac:dyDescent="0.25">
      <c r="A256" s="3">
        <f t="shared" si="61"/>
        <v>19</v>
      </c>
      <c r="B256" s="5"/>
      <c r="C256" s="6"/>
      <c r="D256" s="8"/>
      <c r="E256" s="80"/>
      <c r="F256" s="79"/>
      <c r="G256" s="21" t="s">
        <v>28</v>
      </c>
      <c r="H256" s="23"/>
      <c r="I256" s="54">
        <f t="shared" si="56"/>
        <v>0</v>
      </c>
      <c r="J256" s="7"/>
      <c r="K256" s="54">
        <f t="shared" si="57"/>
        <v>0</v>
      </c>
      <c r="L256" s="33">
        <v>25</v>
      </c>
      <c r="M256" s="4">
        <f t="shared" si="58"/>
        <v>0</v>
      </c>
      <c r="N256" s="4">
        <f t="shared" si="59"/>
        <v>0</v>
      </c>
      <c r="O256" s="4">
        <f t="shared" si="60"/>
        <v>0</v>
      </c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  <c r="AA256" s="53"/>
      <c r="AB256" s="53"/>
      <c r="AC256" s="53"/>
      <c r="AD256" s="53"/>
      <c r="AE256" s="53"/>
      <c r="AF256" s="53"/>
      <c r="AG256" s="53"/>
      <c r="AH256" s="53"/>
      <c r="AI256" s="53"/>
      <c r="AJ256" s="53"/>
      <c r="AK256" s="53"/>
      <c r="AL256" s="53"/>
      <c r="AM256" s="53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  <c r="BQ256" s="16"/>
      <c r="BR256" s="16"/>
      <c r="BS256" s="16"/>
      <c r="BT256" s="16"/>
      <c r="BU256" s="16"/>
      <c r="BV256" s="16"/>
      <c r="BW256" s="16"/>
      <c r="BX256" s="16"/>
      <c r="BY256" s="17"/>
      <c r="BZ256" s="20"/>
      <c r="CA256" s="19" t="e">
        <f>IF(+B256&lt;44592,+#REF!+#REF!+N256,0)</f>
        <v>#REF!</v>
      </c>
      <c r="CB256" s="19">
        <f>IF(+B256&gt;44592,+IF(+B256&lt;44620,+#REF!+#REF!+N256,0),0)</f>
        <v>0</v>
      </c>
      <c r="CC256" s="19"/>
      <c r="CD256" s="19"/>
      <c r="CE256" s="19"/>
      <c r="CF256" s="19"/>
      <c r="CG256" s="19"/>
      <c r="CH256" s="19"/>
      <c r="CI256" s="19"/>
      <c r="CJ256" s="19"/>
      <c r="CK256" s="19"/>
      <c r="CL256" s="19"/>
    </row>
    <row r="257" spans="1:92" x14ac:dyDescent="0.25">
      <c r="A257" s="3">
        <f t="shared" si="61"/>
        <v>20</v>
      </c>
      <c r="B257" s="5"/>
      <c r="C257" s="6"/>
      <c r="D257" s="8"/>
      <c r="E257" s="80"/>
      <c r="F257" s="79"/>
      <c r="G257" s="21" t="s">
        <v>28</v>
      </c>
      <c r="H257" s="23"/>
      <c r="I257" s="54">
        <f t="shared" si="56"/>
        <v>0</v>
      </c>
      <c r="J257" s="7"/>
      <c r="K257" s="54">
        <f t="shared" si="57"/>
        <v>0</v>
      </c>
      <c r="L257" s="33">
        <v>25</v>
      </c>
      <c r="M257" s="4">
        <f t="shared" si="58"/>
        <v>0</v>
      </c>
      <c r="N257" s="4">
        <f t="shared" si="59"/>
        <v>0</v>
      </c>
      <c r="O257" s="4">
        <f t="shared" si="60"/>
        <v>0</v>
      </c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  <c r="AE257" s="53"/>
      <c r="AF257" s="53"/>
      <c r="AG257" s="53"/>
      <c r="AH257" s="53"/>
      <c r="AI257" s="53"/>
      <c r="AJ257" s="53"/>
      <c r="AK257" s="53"/>
      <c r="AL257" s="53"/>
      <c r="AM257" s="53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  <c r="BY257" s="17"/>
      <c r="BZ257" s="20"/>
      <c r="CA257" s="19" t="e">
        <f>IF(+B257&lt;44592,+#REF!+#REF!+N257,0)</f>
        <v>#REF!</v>
      </c>
      <c r="CB257" s="19">
        <f>IF(+B257&gt;44592,+IF(+B257&lt;44620,+#REF!+#REF!+N257,0),0)</f>
        <v>0</v>
      </c>
      <c r="CC257" s="19"/>
      <c r="CD257" s="19"/>
      <c r="CE257" s="19"/>
      <c r="CF257" s="19"/>
      <c r="CG257" s="19"/>
      <c r="CH257" s="19"/>
      <c r="CI257" s="19"/>
      <c r="CJ257" s="19"/>
      <c r="CK257" s="19"/>
      <c r="CL257" s="19"/>
    </row>
    <row r="258" spans="1:92" x14ac:dyDescent="0.25">
      <c r="A258" s="3">
        <f t="shared" si="61"/>
        <v>21</v>
      </c>
      <c r="B258" s="5"/>
      <c r="C258" s="6"/>
      <c r="D258" s="8"/>
      <c r="E258" s="80"/>
      <c r="F258" s="79"/>
      <c r="G258" s="21" t="s">
        <v>28</v>
      </c>
      <c r="H258" s="23"/>
      <c r="I258" s="54">
        <f t="shared" si="56"/>
        <v>0</v>
      </c>
      <c r="J258" s="7"/>
      <c r="K258" s="54">
        <f t="shared" si="57"/>
        <v>0</v>
      </c>
      <c r="L258" s="33">
        <v>25</v>
      </c>
      <c r="M258" s="4">
        <f t="shared" si="58"/>
        <v>0</v>
      </c>
      <c r="N258" s="4">
        <f t="shared" si="59"/>
        <v>0</v>
      </c>
      <c r="O258" s="4">
        <f t="shared" si="60"/>
        <v>0</v>
      </c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3"/>
      <c r="AH258" s="53"/>
      <c r="AI258" s="53"/>
      <c r="AJ258" s="53"/>
      <c r="AK258" s="53"/>
      <c r="AL258" s="53"/>
      <c r="AM258" s="53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  <c r="BW258" s="16"/>
      <c r="BX258" s="16"/>
      <c r="BY258" s="17"/>
      <c r="BZ258" s="17"/>
      <c r="CA258" s="19" t="e">
        <f>IF(+B258&lt;44592,+#REF!+#REF!+N258,0)</f>
        <v>#REF!</v>
      </c>
      <c r="CB258" s="19">
        <f>IF(+B258&gt;44592,+IF(+B258&lt;44620,+#REF!+#REF!+N258,0),0)</f>
        <v>0</v>
      </c>
      <c r="CC258" s="19"/>
      <c r="CD258" s="19"/>
      <c r="CE258" s="19"/>
      <c r="CF258" s="19"/>
      <c r="CG258" s="19"/>
      <c r="CH258" s="19"/>
      <c r="CI258" s="19"/>
      <c r="CJ258" s="19"/>
      <c r="CK258" s="19"/>
      <c r="CL258" s="19"/>
    </row>
    <row r="259" spans="1:92" x14ac:dyDescent="0.25">
      <c r="A259" s="3">
        <f t="shared" si="61"/>
        <v>22</v>
      </c>
      <c r="B259" s="5"/>
      <c r="C259" s="6"/>
      <c r="D259" s="8"/>
      <c r="E259" s="80"/>
      <c r="F259" s="79"/>
      <c r="G259" s="21" t="s">
        <v>28</v>
      </c>
      <c r="H259" s="23"/>
      <c r="I259" s="54">
        <f t="shared" si="56"/>
        <v>0</v>
      </c>
      <c r="J259" s="7"/>
      <c r="K259" s="54">
        <f t="shared" si="57"/>
        <v>0</v>
      </c>
      <c r="L259" s="33">
        <v>25</v>
      </c>
      <c r="M259" s="4">
        <f t="shared" si="58"/>
        <v>0</v>
      </c>
      <c r="N259" s="4">
        <f t="shared" si="59"/>
        <v>0</v>
      </c>
      <c r="O259" s="4">
        <f t="shared" si="60"/>
        <v>0</v>
      </c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3"/>
      <c r="AH259" s="53"/>
      <c r="AI259" s="53"/>
      <c r="AJ259" s="53"/>
      <c r="AK259" s="53"/>
      <c r="AL259" s="53"/>
      <c r="AM259" s="53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  <c r="BY259" s="17"/>
      <c r="BZ259" s="17"/>
      <c r="CA259" s="19" t="e">
        <f>IF(+B259&lt;44592,+#REF!+#REF!+N259,0)</f>
        <v>#REF!</v>
      </c>
      <c r="CB259" s="19">
        <f>IF(+B259&gt;44592,+IF(+B259&lt;44620,+#REF!+#REF!+N259,0),0)</f>
        <v>0</v>
      </c>
      <c r="CC259" s="19"/>
      <c r="CD259" s="19"/>
      <c r="CE259" s="19"/>
      <c r="CF259" s="19"/>
      <c r="CG259" s="19"/>
      <c r="CH259" s="19"/>
      <c r="CI259" s="19"/>
      <c r="CJ259" s="19"/>
      <c r="CK259" s="19"/>
      <c r="CL259" s="19"/>
    </row>
    <row r="260" spans="1:92" x14ac:dyDescent="0.25">
      <c r="A260" s="3">
        <f t="shared" si="61"/>
        <v>23</v>
      </c>
      <c r="B260" s="5"/>
      <c r="C260" s="6"/>
      <c r="D260" s="8"/>
      <c r="E260" s="80"/>
      <c r="F260" s="79"/>
      <c r="G260" s="21" t="s">
        <v>28</v>
      </c>
      <c r="H260" s="23"/>
      <c r="I260" s="54">
        <f t="shared" si="56"/>
        <v>0</v>
      </c>
      <c r="J260" s="7"/>
      <c r="K260" s="54">
        <f t="shared" si="57"/>
        <v>0</v>
      </c>
      <c r="L260" s="33">
        <v>25</v>
      </c>
      <c r="M260" s="4">
        <f t="shared" si="58"/>
        <v>0</v>
      </c>
      <c r="N260" s="4">
        <f t="shared" si="59"/>
        <v>0</v>
      </c>
      <c r="O260" s="4">
        <f t="shared" si="60"/>
        <v>0</v>
      </c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53"/>
      <c r="AK260" s="53"/>
      <c r="AL260" s="53"/>
      <c r="AM260" s="53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  <c r="BW260" s="16"/>
      <c r="BX260" s="16"/>
      <c r="BY260" s="17"/>
      <c r="BZ260" s="17"/>
      <c r="CA260" s="19" t="e">
        <f>IF(+B260&lt;44592,+#REF!+#REF!+N260,0)</f>
        <v>#REF!</v>
      </c>
      <c r="CB260" s="19">
        <f>IF(+B260&gt;44592,+IF(+B260&lt;44620,+#REF!+#REF!+N260,0),0)</f>
        <v>0</v>
      </c>
      <c r="CC260" s="19"/>
      <c r="CD260" s="19"/>
      <c r="CE260" s="19"/>
      <c r="CF260" s="19"/>
      <c r="CG260" s="19"/>
      <c r="CH260" s="19"/>
      <c r="CI260" s="19"/>
      <c r="CJ260" s="19"/>
      <c r="CK260" s="19"/>
      <c r="CL260" s="19"/>
    </row>
    <row r="261" spans="1:92" x14ac:dyDescent="0.25">
      <c r="A261" s="3">
        <f t="shared" si="61"/>
        <v>24</v>
      </c>
      <c r="B261" s="5"/>
      <c r="C261" s="6"/>
      <c r="D261" s="8"/>
      <c r="E261" s="80"/>
      <c r="F261" s="79"/>
      <c r="G261" s="21" t="s">
        <v>28</v>
      </c>
      <c r="H261" s="23"/>
      <c r="I261" s="54">
        <f t="shared" si="56"/>
        <v>0</v>
      </c>
      <c r="J261" s="7"/>
      <c r="K261" s="54">
        <f t="shared" si="57"/>
        <v>0</v>
      </c>
      <c r="L261" s="33">
        <v>25</v>
      </c>
      <c r="M261" s="4">
        <f t="shared" si="58"/>
        <v>0</v>
      </c>
      <c r="N261" s="4">
        <f t="shared" si="59"/>
        <v>0</v>
      </c>
      <c r="O261" s="4">
        <f t="shared" si="60"/>
        <v>0</v>
      </c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53"/>
      <c r="AK261" s="53"/>
      <c r="AL261" s="53"/>
      <c r="AM261" s="53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BV261" s="16"/>
      <c r="BW261" s="16"/>
      <c r="BX261" s="16"/>
      <c r="BY261" s="17"/>
      <c r="BZ261" s="17"/>
      <c r="CA261" s="19" t="e">
        <f>IF(+B261&lt;44592,+#REF!+#REF!+N261,0)</f>
        <v>#REF!</v>
      </c>
      <c r="CB261" s="19">
        <f>IF(+B261&gt;44592,+IF(+B261&lt;44620,+#REF!+#REF!+N261,0),0)</f>
        <v>0</v>
      </c>
      <c r="CC261" s="19"/>
      <c r="CD261" s="19"/>
      <c r="CE261" s="19"/>
      <c r="CF261" s="19"/>
      <c r="CG261" s="19"/>
      <c r="CH261" s="19"/>
      <c r="CI261" s="19"/>
      <c r="CJ261" s="19"/>
      <c r="CK261" s="19"/>
      <c r="CL261" s="19"/>
    </row>
    <row r="262" spans="1:92" x14ac:dyDescent="0.25">
      <c r="A262" s="3">
        <f t="shared" si="61"/>
        <v>25</v>
      </c>
      <c r="B262" s="5"/>
      <c r="C262" s="6"/>
      <c r="D262" s="8"/>
      <c r="E262" s="80"/>
      <c r="F262" s="79"/>
      <c r="G262" s="21" t="s">
        <v>28</v>
      </c>
      <c r="H262" s="23"/>
      <c r="I262" s="54">
        <f t="shared" si="56"/>
        <v>0</v>
      </c>
      <c r="J262" s="7"/>
      <c r="K262" s="54">
        <f t="shared" si="57"/>
        <v>0</v>
      </c>
      <c r="L262" s="33">
        <v>25</v>
      </c>
      <c r="M262" s="4">
        <f t="shared" si="58"/>
        <v>0</v>
      </c>
      <c r="N262" s="4">
        <f t="shared" si="59"/>
        <v>0</v>
      </c>
      <c r="O262" s="4">
        <f t="shared" si="60"/>
        <v>0</v>
      </c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  <c r="AE262" s="53"/>
      <c r="AF262" s="53"/>
      <c r="AG262" s="53"/>
      <c r="AH262" s="53"/>
      <c r="AI262" s="53"/>
      <c r="AJ262" s="53"/>
      <c r="AK262" s="53"/>
      <c r="AL262" s="53"/>
      <c r="AM262" s="53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  <c r="BQ262" s="16"/>
      <c r="BR262" s="16"/>
      <c r="BS262" s="16"/>
      <c r="BT262" s="16"/>
      <c r="BU262" s="16"/>
      <c r="BV262" s="16"/>
      <c r="BW262" s="16"/>
      <c r="BX262" s="16"/>
      <c r="BY262" s="17"/>
      <c r="BZ262" s="17"/>
      <c r="CA262" s="17"/>
      <c r="CB262" s="17"/>
      <c r="CC262" s="17"/>
      <c r="CD262" s="17"/>
      <c r="CE262" s="17"/>
    </row>
    <row r="263" spans="1:92" ht="4.5" customHeight="1" x14ac:dyDescent="0.25">
      <c r="A263" s="89"/>
      <c r="B263" s="90"/>
      <c r="C263" s="90"/>
      <c r="D263" s="90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1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  <c r="AE263" s="53"/>
      <c r="AF263" s="53"/>
      <c r="AG263" s="53"/>
      <c r="AH263" s="53"/>
      <c r="AI263" s="53"/>
      <c r="AJ263" s="53"/>
      <c r="AK263" s="53"/>
      <c r="AL263" s="53"/>
      <c r="AM263" s="53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BV263" s="16"/>
      <c r="BW263" s="16"/>
      <c r="BX263" s="16"/>
      <c r="BY263" s="17"/>
      <c r="BZ263" s="17"/>
      <c r="CA263" s="17"/>
      <c r="CB263" s="17"/>
      <c r="CC263" s="17"/>
      <c r="CD263" s="17"/>
      <c r="CE263" s="17"/>
    </row>
    <row r="264" spans="1:92" s="88" customFormat="1" x14ac:dyDescent="0.25">
      <c r="A264" s="3" t="s">
        <v>102</v>
      </c>
      <c r="B264" s="3" t="s">
        <v>102</v>
      </c>
      <c r="C264" s="3" t="s">
        <v>102</v>
      </c>
      <c r="D264" s="3" t="s">
        <v>102</v>
      </c>
      <c r="E264" s="3" t="s">
        <v>102</v>
      </c>
      <c r="F264" s="3" t="s">
        <v>102</v>
      </c>
      <c r="G264" s="3" t="s">
        <v>102</v>
      </c>
      <c r="H264" s="3" t="s">
        <v>102</v>
      </c>
      <c r="I264" s="4">
        <f>SUM(I238:I262)</f>
        <v>0</v>
      </c>
      <c r="J264" s="4">
        <f t="shared" ref="J264:K264" si="62">SUM(J238:J262)</f>
        <v>0</v>
      </c>
      <c r="K264" s="4">
        <f t="shared" si="62"/>
        <v>0</v>
      </c>
      <c r="L264" s="3" t="s">
        <v>102</v>
      </c>
      <c r="M264" s="4">
        <f t="shared" ref="M264:O264" si="63">SUM(M238:M262)</f>
        <v>0</v>
      </c>
      <c r="N264" s="4">
        <f t="shared" si="63"/>
        <v>0</v>
      </c>
      <c r="O264" s="4">
        <f t="shared" si="63"/>
        <v>0</v>
      </c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84"/>
      <c r="AM264" s="84"/>
      <c r="AN264" s="85"/>
      <c r="AO264" s="85"/>
      <c r="AP264" s="85"/>
      <c r="AQ264" s="85"/>
      <c r="AR264" s="85"/>
      <c r="AS264" s="85"/>
      <c r="AT264" s="85"/>
      <c r="AU264" s="85"/>
      <c r="AV264" s="85"/>
      <c r="AW264" s="85"/>
      <c r="AX264" s="85"/>
      <c r="AY264" s="85"/>
      <c r="AZ264" s="85"/>
      <c r="BA264" s="85"/>
      <c r="BB264" s="85"/>
      <c r="BC264" s="85"/>
      <c r="BD264" s="85"/>
      <c r="BE264" s="85"/>
      <c r="BF264" s="85"/>
      <c r="BG264" s="85"/>
      <c r="BH264" s="85"/>
      <c r="BI264" s="85"/>
      <c r="BJ264" s="85"/>
      <c r="BK264" s="85"/>
      <c r="BL264" s="85"/>
      <c r="BM264" s="85"/>
      <c r="BN264" s="85"/>
      <c r="BO264" s="85"/>
      <c r="BP264" s="85"/>
      <c r="BQ264" s="85"/>
      <c r="BR264" s="85"/>
      <c r="BS264" s="85"/>
      <c r="BT264" s="85"/>
      <c r="BU264" s="85"/>
      <c r="BV264" s="85"/>
      <c r="BW264" s="85"/>
      <c r="BX264" s="85"/>
      <c r="BY264" s="86"/>
      <c r="BZ264" s="86"/>
      <c r="CA264" s="86"/>
      <c r="CB264" s="86"/>
      <c r="CC264" s="86"/>
      <c r="CD264" s="86"/>
      <c r="CE264" s="86"/>
      <c r="CF264" s="87"/>
      <c r="CG264" s="87"/>
      <c r="CH264" s="87"/>
      <c r="CI264" s="87"/>
      <c r="CJ264" s="87"/>
      <c r="CK264" s="87"/>
      <c r="CL264" s="87"/>
      <c r="CM264" s="87"/>
      <c r="CN264" s="87"/>
    </row>
    <row r="265" spans="1:92" x14ac:dyDescent="0.25">
      <c r="A265" s="1" t="s">
        <v>7</v>
      </c>
      <c r="C265" s="28" t="str">
        <f>+C232</f>
        <v>TVRTKA XY D.O.O.</v>
      </c>
      <c r="D265" s="92"/>
      <c r="E265" s="92"/>
      <c r="F265" s="92"/>
      <c r="G265" s="92"/>
      <c r="H265" s="93"/>
      <c r="I265" s="93"/>
      <c r="J265" s="93"/>
      <c r="K265" s="27"/>
      <c r="L265" s="32"/>
    </row>
    <row r="266" spans="1:92" x14ac:dyDescent="0.25">
      <c r="A266" s="1" t="s">
        <v>9</v>
      </c>
      <c r="C266" s="30" t="str">
        <f>+C233</f>
        <v>91184883380</v>
      </c>
      <c r="D266" s="94"/>
      <c r="E266" s="95"/>
      <c r="F266" s="95"/>
      <c r="G266" s="28" t="str">
        <f>+G233</f>
        <v>KARLOVAC, VINIČKI PUT 20</v>
      </c>
      <c r="H266" s="92"/>
      <c r="I266" s="92"/>
      <c r="J266" s="92"/>
      <c r="K266" s="27"/>
      <c r="L266" s="32"/>
    </row>
    <row r="268" spans="1:92" ht="18.75" x14ac:dyDescent="0.25">
      <c r="A268" s="47" t="s">
        <v>131</v>
      </c>
      <c r="B268" s="47"/>
      <c r="C268" s="47"/>
      <c r="D268" s="47"/>
      <c r="E268" s="47"/>
      <c r="F268" s="47"/>
      <c r="G268" s="47"/>
      <c r="H268" s="47"/>
      <c r="I268" s="47"/>
      <c r="J268" s="47"/>
      <c r="K268" s="48" t="s">
        <v>100</v>
      </c>
      <c r="L268" s="51">
        <v>44805</v>
      </c>
      <c r="M268" s="49" t="s">
        <v>101</v>
      </c>
      <c r="N268" s="51">
        <v>44834</v>
      </c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0"/>
      <c r="AC268" s="50"/>
      <c r="AD268" s="50"/>
      <c r="AE268" s="50"/>
      <c r="AF268" s="50"/>
      <c r="AG268" s="50"/>
      <c r="AH268" s="50"/>
      <c r="AI268" s="50"/>
      <c r="AJ268" s="50"/>
      <c r="AK268" s="50"/>
      <c r="AL268" s="50"/>
      <c r="AM268" s="50"/>
    </row>
    <row r="269" spans="1:92" ht="18" x14ac:dyDescent="0.25">
      <c r="A269" s="25" t="s">
        <v>0</v>
      </c>
      <c r="B269" s="25" t="s">
        <v>6</v>
      </c>
      <c r="C269" s="25" t="s">
        <v>1</v>
      </c>
      <c r="D269" s="26" t="s">
        <v>24</v>
      </c>
      <c r="E269" s="26" t="s">
        <v>106</v>
      </c>
      <c r="F269" s="26" t="s">
        <v>107</v>
      </c>
      <c r="G269" s="81" t="s">
        <v>25</v>
      </c>
      <c r="H269" s="26" t="s">
        <v>31</v>
      </c>
      <c r="I269" s="26" t="s">
        <v>41</v>
      </c>
      <c r="J269" s="26" t="s">
        <v>2</v>
      </c>
      <c r="K269" s="26" t="s">
        <v>42</v>
      </c>
      <c r="L269" s="82" t="s">
        <v>43</v>
      </c>
      <c r="M269" s="26" t="s">
        <v>3</v>
      </c>
      <c r="N269" s="26" t="s">
        <v>4</v>
      </c>
      <c r="O269" s="26" t="s">
        <v>5</v>
      </c>
      <c r="P269" s="52"/>
      <c r="Q269" s="83" t="s">
        <v>111</v>
      </c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12"/>
      <c r="AO269" s="12" t="s">
        <v>25</v>
      </c>
      <c r="AP269" s="12"/>
      <c r="AQ269" s="12"/>
      <c r="AR269" s="12"/>
      <c r="AS269" s="12"/>
      <c r="AT269" s="12"/>
      <c r="AU269" s="12"/>
      <c r="AV269" s="12"/>
      <c r="AW269" s="12"/>
      <c r="AX269" s="12"/>
      <c r="AY269" s="12"/>
      <c r="AZ269" s="12"/>
      <c r="BA269" s="12"/>
      <c r="BB269" s="12"/>
      <c r="BC269" s="12"/>
      <c r="BD269" s="12"/>
      <c r="BE269" s="12"/>
      <c r="BF269" s="12"/>
      <c r="BG269" s="12"/>
      <c r="BH269" s="12"/>
      <c r="BI269" s="12"/>
      <c r="BJ269" s="12"/>
      <c r="BK269" s="12"/>
      <c r="BL269" s="12"/>
      <c r="BM269" s="12"/>
      <c r="BN269" s="12"/>
      <c r="BO269" s="12"/>
      <c r="BP269" s="12"/>
      <c r="BQ269" s="12"/>
      <c r="BR269" s="12"/>
      <c r="BS269" s="12"/>
      <c r="BT269" s="12"/>
      <c r="BU269" s="12"/>
      <c r="BV269" s="12"/>
      <c r="BW269" s="12"/>
      <c r="BX269" s="12"/>
      <c r="BY269" s="13"/>
      <c r="BZ269" s="13"/>
      <c r="CA269" s="14" t="s">
        <v>12</v>
      </c>
      <c r="CB269" s="15" t="s">
        <v>13</v>
      </c>
      <c r="CC269" s="15" t="s">
        <v>14</v>
      </c>
      <c r="CD269" s="15" t="s">
        <v>15</v>
      </c>
      <c r="CE269" s="15" t="s">
        <v>16</v>
      </c>
      <c r="CF269" s="15" t="s">
        <v>17</v>
      </c>
      <c r="CG269" s="15" t="s">
        <v>18</v>
      </c>
      <c r="CH269" s="15" t="s">
        <v>19</v>
      </c>
      <c r="CI269" s="15" t="s">
        <v>20</v>
      </c>
      <c r="CJ269" s="15" t="s">
        <v>21</v>
      </c>
      <c r="CK269" s="15" t="s">
        <v>22</v>
      </c>
      <c r="CL269" s="15" t="s">
        <v>23</v>
      </c>
    </row>
    <row r="271" spans="1:92" x14ac:dyDescent="0.25">
      <c r="A271" s="3">
        <v>1</v>
      </c>
      <c r="B271" s="5"/>
      <c r="C271" s="6"/>
      <c r="D271" s="8"/>
      <c r="E271" s="80"/>
      <c r="F271" s="79"/>
      <c r="G271" s="21" t="s">
        <v>28</v>
      </c>
      <c r="H271" s="23"/>
      <c r="I271" s="54">
        <f>+H271*D271</f>
        <v>0</v>
      </c>
      <c r="J271" s="7"/>
      <c r="K271" s="54">
        <f>+I271-J271</f>
        <v>0</v>
      </c>
      <c r="L271" s="33">
        <v>25</v>
      </c>
      <c r="M271" s="4">
        <f>IF(+L271=5,+K271*L271/100,0)</f>
        <v>0</v>
      </c>
      <c r="N271" s="4">
        <f>+IF(+L271=13,+K271*L271/100,0)</f>
        <v>0</v>
      </c>
      <c r="O271" s="4">
        <f>+IF(+L271=25,+K271*L271/100,0)</f>
        <v>0</v>
      </c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  <c r="AE271" s="53"/>
      <c r="AF271" s="53"/>
      <c r="AG271" s="53"/>
      <c r="AH271" s="53"/>
      <c r="AI271" s="53"/>
      <c r="AJ271" s="53"/>
      <c r="AK271" s="53"/>
      <c r="AL271" s="53"/>
      <c r="AM271" s="53"/>
      <c r="AN271" s="16"/>
      <c r="AO271" s="24" t="s">
        <v>28</v>
      </c>
      <c r="AP271" s="16"/>
      <c r="AQ271" s="31">
        <v>5</v>
      </c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  <c r="BU271" s="16"/>
      <c r="BV271" s="16"/>
      <c r="BW271" s="16"/>
      <c r="BX271" s="16"/>
      <c r="BY271" s="17">
        <v>1</v>
      </c>
      <c r="BZ271" s="18">
        <v>44592</v>
      </c>
      <c r="CA271" s="19" t="e">
        <f>IF(+B271&lt;44592,+#REF!+#REF!+N271,0)</f>
        <v>#REF!</v>
      </c>
      <c r="CB271" s="19" t="b">
        <f>IF(+B271&gt;44592,+IF(+B271&lt;44620,+#REF!+#REF!+N271,0))</f>
        <v>0</v>
      </c>
      <c r="CC271" s="19"/>
      <c r="CD271" s="19"/>
      <c r="CE271" s="19"/>
      <c r="CF271" s="19"/>
      <c r="CG271" s="19"/>
      <c r="CH271" s="19"/>
      <c r="CI271" s="19"/>
      <c r="CJ271" s="19"/>
      <c r="CK271" s="19"/>
      <c r="CL271" s="19"/>
    </row>
    <row r="272" spans="1:92" x14ac:dyDescent="0.25">
      <c r="A272" s="3">
        <f>+A271+1</f>
        <v>2</v>
      </c>
      <c r="B272" s="5"/>
      <c r="C272" s="6"/>
      <c r="D272" s="8"/>
      <c r="E272" s="80"/>
      <c r="F272" s="79"/>
      <c r="G272" s="21" t="s">
        <v>28</v>
      </c>
      <c r="H272" s="23"/>
      <c r="I272" s="54">
        <f t="shared" ref="I272:I295" si="64">+H272*D272</f>
        <v>0</v>
      </c>
      <c r="J272" s="7"/>
      <c r="K272" s="54">
        <f t="shared" ref="K272:K295" si="65">+I272-J272</f>
        <v>0</v>
      </c>
      <c r="L272" s="33">
        <v>25</v>
      </c>
      <c r="M272" s="4">
        <f t="shared" ref="M272:M295" si="66">IF(+L272=5,+K272*L272/100,0)</f>
        <v>0</v>
      </c>
      <c r="N272" s="4">
        <f t="shared" ref="N272:N295" si="67">+IF(+L272=13,+K272*L272/100,0)</f>
        <v>0</v>
      </c>
      <c r="O272" s="4">
        <f t="shared" ref="O272:O295" si="68">+IF(+L272=25,+K272*L272/100,0)</f>
        <v>0</v>
      </c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53"/>
      <c r="AK272" s="53"/>
      <c r="AL272" s="53"/>
      <c r="AM272" s="53"/>
      <c r="AN272" s="16"/>
      <c r="AO272" s="24" t="s">
        <v>29</v>
      </c>
      <c r="AP272" s="16"/>
      <c r="AQ272" s="31">
        <v>13</v>
      </c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  <c r="BU272" s="16"/>
      <c r="BV272" s="16"/>
      <c r="BW272" s="16"/>
      <c r="BX272" s="16"/>
      <c r="BY272" s="17">
        <v>2</v>
      </c>
      <c r="BZ272" s="18">
        <v>44620</v>
      </c>
      <c r="CA272" s="19" t="e">
        <f>IF(+B272&lt;44592,+#REF!+#REF!+N272,0)</f>
        <v>#REF!</v>
      </c>
      <c r="CB272" s="19">
        <f>IF(+B272&gt;44592,+IF(+B272&lt;44620,+#REF!+#REF!+N272,0),0)</f>
        <v>0</v>
      </c>
      <c r="CC272" s="19"/>
      <c r="CD272" s="19"/>
      <c r="CE272" s="19"/>
      <c r="CF272" s="19"/>
      <c r="CG272" s="19"/>
      <c r="CH272" s="19"/>
      <c r="CI272" s="19"/>
      <c r="CJ272" s="19"/>
      <c r="CK272" s="19"/>
      <c r="CL272" s="19"/>
    </row>
    <row r="273" spans="1:90" x14ac:dyDescent="0.25">
      <c r="A273" s="3">
        <f t="shared" ref="A273:A295" si="69">+A272+1</f>
        <v>3</v>
      </c>
      <c r="B273" s="5"/>
      <c r="C273" s="6"/>
      <c r="D273" s="8"/>
      <c r="E273" s="80"/>
      <c r="F273" s="79"/>
      <c r="G273" s="21" t="s">
        <v>28</v>
      </c>
      <c r="H273" s="23"/>
      <c r="I273" s="54">
        <f t="shared" si="64"/>
        <v>0</v>
      </c>
      <c r="J273" s="7"/>
      <c r="K273" s="54">
        <f t="shared" si="65"/>
        <v>0</v>
      </c>
      <c r="L273" s="33">
        <v>25</v>
      </c>
      <c r="M273" s="4">
        <f t="shared" si="66"/>
        <v>0</v>
      </c>
      <c r="N273" s="4">
        <f t="shared" si="67"/>
        <v>0</v>
      </c>
      <c r="O273" s="4">
        <f t="shared" si="68"/>
        <v>0</v>
      </c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53"/>
      <c r="AK273" s="53"/>
      <c r="AL273" s="53"/>
      <c r="AM273" s="53"/>
      <c r="AN273" s="16"/>
      <c r="AO273" s="24" t="s">
        <v>27</v>
      </c>
      <c r="AP273" s="16"/>
      <c r="AQ273" s="31">
        <v>25</v>
      </c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  <c r="BQ273" s="16"/>
      <c r="BR273" s="16"/>
      <c r="BS273" s="16"/>
      <c r="BT273" s="16"/>
      <c r="BU273" s="16"/>
      <c r="BV273" s="16"/>
      <c r="BW273" s="16"/>
      <c r="BX273" s="16"/>
      <c r="BY273" s="17">
        <v>3</v>
      </c>
      <c r="BZ273" s="18">
        <v>44651</v>
      </c>
      <c r="CA273" s="19" t="e">
        <f>IF(+B273&lt;44592,+#REF!+#REF!+N273,0)</f>
        <v>#REF!</v>
      </c>
      <c r="CB273" s="19">
        <f>IF(+B273&gt;44592,+IF(+B273&lt;44620,+#REF!+#REF!+N273,0),0)</f>
        <v>0</v>
      </c>
      <c r="CC273" s="19"/>
      <c r="CD273" s="19"/>
      <c r="CE273" s="19"/>
      <c r="CF273" s="19"/>
      <c r="CG273" s="19"/>
      <c r="CH273" s="19"/>
      <c r="CI273" s="19"/>
      <c r="CJ273" s="19"/>
      <c r="CK273" s="19"/>
      <c r="CL273" s="19"/>
    </row>
    <row r="274" spans="1:90" x14ac:dyDescent="0.25">
      <c r="A274" s="3">
        <f t="shared" si="69"/>
        <v>4</v>
      </c>
      <c r="B274" s="5"/>
      <c r="C274" s="6"/>
      <c r="D274" s="8"/>
      <c r="E274" s="80"/>
      <c r="F274" s="79"/>
      <c r="G274" s="21" t="s">
        <v>28</v>
      </c>
      <c r="H274" s="23"/>
      <c r="I274" s="54">
        <f t="shared" si="64"/>
        <v>0</v>
      </c>
      <c r="J274" s="7"/>
      <c r="K274" s="54">
        <f t="shared" si="65"/>
        <v>0</v>
      </c>
      <c r="L274" s="33">
        <v>25</v>
      </c>
      <c r="M274" s="4">
        <f t="shared" si="66"/>
        <v>0</v>
      </c>
      <c r="N274" s="4">
        <f t="shared" si="67"/>
        <v>0</v>
      </c>
      <c r="O274" s="4">
        <f t="shared" si="68"/>
        <v>0</v>
      </c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53"/>
      <c r="AK274" s="53"/>
      <c r="AL274" s="53"/>
      <c r="AM274" s="53"/>
      <c r="AN274" s="16"/>
      <c r="AO274" s="24" t="s">
        <v>30</v>
      </c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  <c r="BU274" s="16"/>
      <c r="BV274" s="16"/>
      <c r="BW274" s="16"/>
      <c r="BX274" s="16"/>
      <c r="BY274" s="17">
        <v>4</v>
      </c>
      <c r="BZ274" s="18">
        <v>44681</v>
      </c>
      <c r="CA274" s="19" t="e">
        <f>IF(+B274&lt;44592,+#REF!+#REF!+N274,0)</f>
        <v>#REF!</v>
      </c>
      <c r="CB274" s="19">
        <f>IF(+B274&gt;44592,+IF(+B274&lt;44620,+#REF!+#REF!+N274,0),0)</f>
        <v>0</v>
      </c>
      <c r="CC274" s="19"/>
      <c r="CD274" s="19"/>
      <c r="CE274" s="19"/>
      <c r="CF274" s="19"/>
      <c r="CG274" s="19"/>
      <c r="CH274" s="19"/>
      <c r="CI274" s="19"/>
      <c r="CJ274" s="19"/>
      <c r="CK274" s="19"/>
      <c r="CL274" s="19"/>
    </row>
    <row r="275" spans="1:90" x14ac:dyDescent="0.25">
      <c r="A275" s="3">
        <f t="shared" si="69"/>
        <v>5</v>
      </c>
      <c r="B275" s="5"/>
      <c r="C275" s="6"/>
      <c r="D275" s="8"/>
      <c r="E275" s="80"/>
      <c r="F275" s="79"/>
      <c r="G275" s="21" t="s">
        <v>28</v>
      </c>
      <c r="H275" s="23"/>
      <c r="I275" s="54">
        <f t="shared" si="64"/>
        <v>0</v>
      </c>
      <c r="J275" s="7"/>
      <c r="K275" s="54">
        <f t="shared" si="65"/>
        <v>0</v>
      </c>
      <c r="L275" s="33">
        <v>25</v>
      </c>
      <c r="M275" s="4">
        <f t="shared" si="66"/>
        <v>0</v>
      </c>
      <c r="N275" s="4">
        <f t="shared" si="67"/>
        <v>0</v>
      </c>
      <c r="O275" s="4">
        <f t="shared" si="68"/>
        <v>0</v>
      </c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53"/>
      <c r="AK275" s="53"/>
      <c r="AL275" s="53"/>
      <c r="AM275" s="53"/>
      <c r="AN275" s="16"/>
      <c r="AO275" s="24" t="s">
        <v>32</v>
      </c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  <c r="BQ275" s="16"/>
      <c r="BR275" s="16"/>
      <c r="BS275" s="16"/>
      <c r="BT275" s="16"/>
      <c r="BU275" s="16"/>
      <c r="BV275" s="16"/>
      <c r="BW275" s="16"/>
      <c r="BX275" s="16"/>
      <c r="BY275" s="17">
        <v>5</v>
      </c>
      <c r="BZ275" s="18">
        <v>44712</v>
      </c>
      <c r="CA275" s="19" t="e">
        <f>IF(+B275&lt;44592,+#REF!+#REF!+N275,0)</f>
        <v>#REF!</v>
      </c>
      <c r="CB275" s="19">
        <f>IF(+B275&gt;44592,+IF(+B275&lt;44620,+#REF!+#REF!+N275,0),0)</f>
        <v>0</v>
      </c>
      <c r="CC275" s="19"/>
      <c r="CD275" s="19"/>
      <c r="CE275" s="19"/>
      <c r="CF275" s="19"/>
      <c r="CG275" s="19"/>
      <c r="CH275" s="19"/>
      <c r="CI275" s="19"/>
      <c r="CJ275" s="19"/>
      <c r="CK275" s="19"/>
      <c r="CL275" s="19"/>
    </row>
    <row r="276" spans="1:90" x14ac:dyDescent="0.25">
      <c r="A276" s="3">
        <f t="shared" si="69"/>
        <v>6</v>
      </c>
      <c r="B276" s="5"/>
      <c r="C276" s="6"/>
      <c r="D276" s="8"/>
      <c r="E276" s="80"/>
      <c r="F276" s="79"/>
      <c r="G276" s="21" t="s">
        <v>28</v>
      </c>
      <c r="H276" s="23"/>
      <c r="I276" s="54">
        <f t="shared" si="64"/>
        <v>0</v>
      </c>
      <c r="J276" s="7"/>
      <c r="K276" s="54">
        <f t="shared" si="65"/>
        <v>0</v>
      </c>
      <c r="L276" s="33">
        <v>25</v>
      </c>
      <c r="M276" s="4">
        <f t="shared" si="66"/>
        <v>0</v>
      </c>
      <c r="N276" s="4">
        <f t="shared" si="67"/>
        <v>0</v>
      </c>
      <c r="O276" s="4">
        <f t="shared" si="68"/>
        <v>0</v>
      </c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53"/>
      <c r="AK276" s="53"/>
      <c r="AL276" s="53"/>
      <c r="AM276" s="53"/>
      <c r="AN276" s="16"/>
      <c r="AO276" s="24" t="s">
        <v>33</v>
      </c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  <c r="BQ276" s="16"/>
      <c r="BR276" s="16"/>
      <c r="BS276" s="16"/>
      <c r="BT276" s="16"/>
      <c r="BU276" s="16"/>
      <c r="BV276" s="16"/>
      <c r="BW276" s="16"/>
      <c r="BX276" s="16"/>
      <c r="BY276" s="17">
        <v>6</v>
      </c>
      <c r="BZ276" s="18">
        <v>44742</v>
      </c>
      <c r="CA276" s="19" t="e">
        <f>IF(+B276&lt;44592,+#REF!+#REF!+N276,0)</f>
        <v>#REF!</v>
      </c>
      <c r="CB276" s="19">
        <f>IF(+B276&gt;44592,+IF(+B276&lt;44620,+#REF!+#REF!+N276,0),0)</f>
        <v>0</v>
      </c>
      <c r="CC276" s="19"/>
      <c r="CD276" s="19"/>
      <c r="CE276" s="19"/>
      <c r="CF276" s="19"/>
      <c r="CG276" s="19"/>
      <c r="CH276" s="19"/>
      <c r="CI276" s="19"/>
      <c r="CJ276" s="19"/>
      <c r="CK276" s="19"/>
      <c r="CL276" s="19"/>
    </row>
    <row r="277" spans="1:90" x14ac:dyDescent="0.25">
      <c r="A277" s="3">
        <f t="shared" si="69"/>
        <v>7</v>
      </c>
      <c r="B277" s="5"/>
      <c r="C277" s="6"/>
      <c r="D277" s="8"/>
      <c r="E277" s="80"/>
      <c r="F277" s="79"/>
      <c r="G277" s="21" t="s">
        <v>28</v>
      </c>
      <c r="H277" s="23"/>
      <c r="I277" s="54">
        <f t="shared" si="64"/>
        <v>0</v>
      </c>
      <c r="J277" s="7"/>
      <c r="K277" s="54">
        <f t="shared" si="65"/>
        <v>0</v>
      </c>
      <c r="L277" s="33">
        <v>25</v>
      </c>
      <c r="M277" s="4">
        <f t="shared" si="66"/>
        <v>0</v>
      </c>
      <c r="N277" s="4">
        <f t="shared" si="67"/>
        <v>0</v>
      </c>
      <c r="O277" s="4">
        <f t="shared" si="68"/>
        <v>0</v>
      </c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  <c r="AJ277" s="53"/>
      <c r="AK277" s="53"/>
      <c r="AL277" s="53"/>
      <c r="AM277" s="53"/>
      <c r="AN277" s="16"/>
      <c r="AO277" s="24" t="s">
        <v>34</v>
      </c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  <c r="BO277" s="16"/>
      <c r="BP277" s="16"/>
      <c r="BQ277" s="16"/>
      <c r="BR277" s="16"/>
      <c r="BS277" s="16"/>
      <c r="BT277" s="16"/>
      <c r="BU277" s="16"/>
      <c r="BV277" s="16"/>
      <c r="BW277" s="16"/>
      <c r="BX277" s="16"/>
      <c r="BY277" s="17">
        <v>7</v>
      </c>
      <c r="BZ277" s="18">
        <v>44773</v>
      </c>
      <c r="CA277" s="19" t="e">
        <f>IF(+B277&lt;44592,+#REF!+#REF!+N277,0)</f>
        <v>#REF!</v>
      </c>
      <c r="CB277" s="19">
        <f>IF(+B277&gt;44592,+IF(+B277&lt;44620,+#REF!+#REF!+N277,0),0)</f>
        <v>0</v>
      </c>
      <c r="CC277" s="19"/>
      <c r="CD277" s="19"/>
      <c r="CE277" s="19"/>
      <c r="CF277" s="19"/>
      <c r="CG277" s="19"/>
      <c r="CH277" s="19"/>
      <c r="CI277" s="19"/>
      <c r="CJ277" s="19"/>
      <c r="CK277" s="19"/>
      <c r="CL277" s="19"/>
    </row>
    <row r="278" spans="1:90" x14ac:dyDescent="0.25">
      <c r="A278" s="3">
        <f t="shared" si="69"/>
        <v>8</v>
      </c>
      <c r="B278" s="5"/>
      <c r="C278" s="6"/>
      <c r="D278" s="8"/>
      <c r="E278" s="80"/>
      <c r="F278" s="79"/>
      <c r="G278" s="21" t="s">
        <v>28</v>
      </c>
      <c r="H278" s="23"/>
      <c r="I278" s="54">
        <f t="shared" si="64"/>
        <v>0</v>
      </c>
      <c r="J278" s="7"/>
      <c r="K278" s="54">
        <f t="shared" si="65"/>
        <v>0</v>
      </c>
      <c r="L278" s="33">
        <v>25</v>
      </c>
      <c r="M278" s="4">
        <f t="shared" si="66"/>
        <v>0</v>
      </c>
      <c r="N278" s="4">
        <f t="shared" si="67"/>
        <v>0</v>
      </c>
      <c r="O278" s="4">
        <f t="shared" si="68"/>
        <v>0</v>
      </c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3"/>
      <c r="AK278" s="53"/>
      <c r="AL278" s="53"/>
      <c r="AM278" s="53"/>
      <c r="AN278" s="16"/>
      <c r="AO278" s="24" t="s">
        <v>35</v>
      </c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  <c r="BQ278" s="16"/>
      <c r="BR278" s="16"/>
      <c r="BS278" s="16"/>
      <c r="BT278" s="16"/>
      <c r="BU278" s="16"/>
      <c r="BV278" s="16"/>
      <c r="BW278" s="16"/>
      <c r="BX278" s="16"/>
      <c r="BY278" s="17">
        <v>8</v>
      </c>
      <c r="BZ278" s="18">
        <v>44804</v>
      </c>
      <c r="CA278" s="19" t="e">
        <f>IF(+B278&lt;44592,+#REF!+#REF!+N278,0)</f>
        <v>#REF!</v>
      </c>
      <c r="CB278" s="19">
        <f>IF(+B278&gt;44592,+IF(+B278&lt;44620,+#REF!+#REF!+N278,0),0)</f>
        <v>0</v>
      </c>
      <c r="CC278" s="19"/>
      <c r="CD278" s="19"/>
      <c r="CE278" s="19"/>
      <c r="CF278" s="19"/>
      <c r="CG278" s="19"/>
      <c r="CH278" s="19"/>
      <c r="CI278" s="19"/>
      <c r="CJ278" s="19"/>
      <c r="CK278" s="19"/>
      <c r="CL278" s="19"/>
    </row>
    <row r="279" spans="1:90" x14ac:dyDescent="0.25">
      <c r="A279" s="3">
        <f t="shared" si="69"/>
        <v>9</v>
      </c>
      <c r="B279" s="5"/>
      <c r="C279" s="6"/>
      <c r="D279" s="8"/>
      <c r="E279" s="80"/>
      <c r="F279" s="79"/>
      <c r="G279" s="21" t="s">
        <v>28</v>
      </c>
      <c r="H279" s="23"/>
      <c r="I279" s="54">
        <f t="shared" si="64"/>
        <v>0</v>
      </c>
      <c r="J279" s="7"/>
      <c r="K279" s="54">
        <f t="shared" si="65"/>
        <v>0</v>
      </c>
      <c r="L279" s="33">
        <v>25</v>
      </c>
      <c r="M279" s="4">
        <f t="shared" si="66"/>
        <v>0</v>
      </c>
      <c r="N279" s="4">
        <f t="shared" si="67"/>
        <v>0</v>
      </c>
      <c r="O279" s="4">
        <f t="shared" si="68"/>
        <v>0</v>
      </c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53"/>
      <c r="AK279" s="53"/>
      <c r="AL279" s="53"/>
      <c r="AM279" s="53"/>
      <c r="AN279" s="16"/>
      <c r="AO279" s="24" t="s">
        <v>36</v>
      </c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BU279" s="16"/>
      <c r="BV279" s="16"/>
      <c r="BW279" s="16"/>
      <c r="BX279" s="16"/>
      <c r="BY279" s="17">
        <v>9</v>
      </c>
      <c r="BZ279" s="18">
        <v>44834</v>
      </c>
      <c r="CA279" s="19" t="e">
        <f>IF(+B279&lt;44592,+#REF!+#REF!+N279,0)</f>
        <v>#REF!</v>
      </c>
      <c r="CB279" s="19">
        <f>IF(+B279&gt;44592,+IF(+B279&lt;44620,+#REF!+#REF!+N279,0),0)</f>
        <v>0</v>
      </c>
      <c r="CC279" s="19"/>
      <c r="CD279" s="19"/>
      <c r="CE279" s="19"/>
      <c r="CF279" s="19"/>
      <c r="CG279" s="19"/>
      <c r="CH279" s="19"/>
      <c r="CI279" s="19"/>
      <c r="CJ279" s="19"/>
      <c r="CK279" s="19"/>
      <c r="CL279" s="19"/>
    </row>
    <row r="280" spans="1:90" x14ac:dyDescent="0.25">
      <c r="A280" s="3">
        <f t="shared" si="69"/>
        <v>10</v>
      </c>
      <c r="B280" s="5"/>
      <c r="C280" s="6"/>
      <c r="D280" s="8"/>
      <c r="E280" s="80"/>
      <c r="F280" s="79"/>
      <c r="G280" s="21" t="s">
        <v>28</v>
      </c>
      <c r="H280" s="23"/>
      <c r="I280" s="54">
        <f t="shared" si="64"/>
        <v>0</v>
      </c>
      <c r="J280" s="7"/>
      <c r="K280" s="54">
        <f t="shared" si="65"/>
        <v>0</v>
      </c>
      <c r="L280" s="33">
        <v>25</v>
      </c>
      <c r="M280" s="4">
        <f t="shared" si="66"/>
        <v>0</v>
      </c>
      <c r="N280" s="4">
        <f t="shared" si="67"/>
        <v>0</v>
      </c>
      <c r="O280" s="4">
        <f t="shared" si="68"/>
        <v>0</v>
      </c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53"/>
      <c r="AK280" s="53"/>
      <c r="AL280" s="53"/>
      <c r="AM280" s="53"/>
      <c r="AN280" s="16"/>
      <c r="AO280" s="24" t="s">
        <v>37</v>
      </c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/>
      <c r="BO280" s="16"/>
      <c r="BP280" s="16"/>
      <c r="BQ280" s="16"/>
      <c r="BR280" s="16"/>
      <c r="BS280" s="16"/>
      <c r="BT280" s="16"/>
      <c r="BU280" s="16"/>
      <c r="BV280" s="16"/>
      <c r="BW280" s="16"/>
      <c r="BX280" s="16"/>
      <c r="BY280" s="17">
        <v>10</v>
      </c>
      <c r="BZ280" s="18">
        <v>44865</v>
      </c>
      <c r="CA280" s="19" t="e">
        <f>IF(+B280&lt;44592,+#REF!+#REF!+N280,0)</f>
        <v>#REF!</v>
      </c>
      <c r="CB280" s="19">
        <f>IF(+B280&gt;44592,+IF(+B280&lt;44620,+#REF!+#REF!+N280,0),0)</f>
        <v>0</v>
      </c>
      <c r="CC280" s="19"/>
      <c r="CD280" s="19"/>
      <c r="CE280" s="19"/>
      <c r="CF280" s="19"/>
      <c r="CG280" s="19"/>
      <c r="CH280" s="19"/>
      <c r="CI280" s="19"/>
      <c r="CJ280" s="19"/>
      <c r="CK280" s="19"/>
      <c r="CL280" s="19"/>
    </row>
    <row r="281" spans="1:90" x14ac:dyDescent="0.25">
      <c r="A281" s="3">
        <f t="shared" si="69"/>
        <v>11</v>
      </c>
      <c r="B281" s="5"/>
      <c r="C281" s="6"/>
      <c r="D281" s="8"/>
      <c r="E281" s="80"/>
      <c r="F281" s="79"/>
      <c r="G281" s="21" t="s">
        <v>28</v>
      </c>
      <c r="H281" s="23"/>
      <c r="I281" s="54">
        <f t="shared" si="64"/>
        <v>0</v>
      </c>
      <c r="J281" s="7"/>
      <c r="K281" s="54">
        <f t="shared" si="65"/>
        <v>0</v>
      </c>
      <c r="L281" s="33">
        <v>25</v>
      </c>
      <c r="M281" s="4">
        <f t="shared" si="66"/>
        <v>0</v>
      </c>
      <c r="N281" s="4">
        <f t="shared" si="67"/>
        <v>0</v>
      </c>
      <c r="O281" s="4">
        <f t="shared" si="68"/>
        <v>0</v>
      </c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53"/>
      <c r="AK281" s="53"/>
      <c r="AL281" s="53"/>
      <c r="AM281" s="53"/>
      <c r="AN281" s="16"/>
      <c r="AO281" s="24" t="s">
        <v>38</v>
      </c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  <c r="BO281" s="16"/>
      <c r="BP281" s="16"/>
      <c r="BQ281" s="16"/>
      <c r="BR281" s="16"/>
      <c r="BS281" s="16"/>
      <c r="BT281" s="16"/>
      <c r="BU281" s="16"/>
      <c r="BV281" s="16"/>
      <c r="BW281" s="16"/>
      <c r="BX281" s="16"/>
      <c r="BY281" s="17">
        <v>11</v>
      </c>
      <c r="BZ281" s="18">
        <v>44895</v>
      </c>
      <c r="CA281" s="19" t="e">
        <f>IF(+B281&lt;44592,+#REF!+#REF!+N281,0)</f>
        <v>#REF!</v>
      </c>
      <c r="CB281" s="19">
        <f>IF(+B281&gt;44592,+IF(+B281&lt;44620,+#REF!+#REF!+N281,0),0)</f>
        <v>0</v>
      </c>
      <c r="CC281" s="19"/>
      <c r="CD281" s="19"/>
      <c r="CE281" s="19"/>
      <c r="CF281" s="19"/>
      <c r="CG281" s="19"/>
      <c r="CH281" s="19"/>
      <c r="CI281" s="19"/>
      <c r="CJ281" s="19"/>
      <c r="CK281" s="19"/>
      <c r="CL281" s="19"/>
    </row>
    <row r="282" spans="1:90" x14ac:dyDescent="0.25">
      <c r="A282" s="3">
        <f t="shared" si="69"/>
        <v>12</v>
      </c>
      <c r="B282" s="5"/>
      <c r="C282" s="6"/>
      <c r="D282" s="8"/>
      <c r="E282" s="80"/>
      <c r="F282" s="79"/>
      <c r="G282" s="21" t="s">
        <v>28</v>
      </c>
      <c r="H282" s="23"/>
      <c r="I282" s="54">
        <f t="shared" si="64"/>
        <v>0</v>
      </c>
      <c r="J282" s="7"/>
      <c r="K282" s="54">
        <f t="shared" si="65"/>
        <v>0</v>
      </c>
      <c r="L282" s="33">
        <v>25</v>
      </c>
      <c r="M282" s="4">
        <f t="shared" si="66"/>
        <v>0</v>
      </c>
      <c r="N282" s="4">
        <f t="shared" si="67"/>
        <v>0</v>
      </c>
      <c r="O282" s="4">
        <f t="shared" si="68"/>
        <v>0</v>
      </c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  <c r="AA282" s="53"/>
      <c r="AB282" s="53"/>
      <c r="AC282" s="53"/>
      <c r="AD282" s="53"/>
      <c r="AE282" s="53"/>
      <c r="AF282" s="53"/>
      <c r="AG282" s="53"/>
      <c r="AH282" s="53"/>
      <c r="AI282" s="53"/>
      <c r="AJ282" s="53"/>
      <c r="AK282" s="53"/>
      <c r="AL282" s="53"/>
      <c r="AM282" s="53"/>
      <c r="AN282" s="16"/>
      <c r="AO282" s="24" t="s">
        <v>39</v>
      </c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  <c r="BQ282" s="16"/>
      <c r="BR282" s="16"/>
      <c r="BS282" s="16"/>
      <c r="BT282" s="16"/>
      <c r="BU282" s="16"/>
      <c r="BV282" s="16"/>
      <c r="BW282" s="16"/>
      <c r="BX282" s="16"/>
      <c r="BY282" s="17">
        <v>12</v>
      </c>
      <c r="BZ282" s="18">
        <v>44926</v>
      </c>
      <c r="CA282" s="19" t="e">
        <f>IF(+B282&lt;44592,+#REF!+#REF!+N282,0)</f>
        <v>#REF!</v>
      </c>
      <c r="CB282" s="19">
        <f>IF(+B282&gt;44592,+IF(+B282&lt;44620,+#REF!+#REF!+N282,0),0)</f>
        <v>0</v>
      </c>
      <c r="CC282" s="19"/>
      <c r="CD282" s="19"/>
      <c r="CE282" s="19"/>
      <c r="CF282" s="19"/>
      <c r="CG282" s="19"/>
      <c r="CH282" s="19"/>
      <c r="CI282" s="19"/>
      <c r="CJ282" s="19"/>
      <c r="CK282" s="19"/>
      <c r="CL282" s="19"/>
    </row>
    <row r="283" spans="1:90" x14ac:dyDescent="0.25">
      <c r="A283" s="3">
        <f t="shared" si="69"/>
        <v>13</v>
      </c>
      <c r="B283" s="5"/>
      <c r="C283" s="6"/>
      <c r="D283" s="8"/>
      <c r="E283" s="80"/>
      <c r="F283" s="79"/>
      <c r="G283" s="21" t="s">
        <v>28</v>
      </c>
      <c r="H283" s="23"/>
      <c r="I283" s="54">
        <f t="shared" si="64"/>
        <v>0</v>
      </c>
      <c r="J283" s="7"/>
      <c r="K283" s="54">
        <f t="shared" si="65"/>
        <v>0</v>
      </c>
      <c r="L283" s="33">
        <v>25</v>
      </c>
      <c r="M283" s="4">
        <f t="shared" si="66"/>
        <v>0</v>
      </c>
      <c r="N283" s="4">
        <f t="shared" si="67"/>
        <v>0</v>
      </c>
      <c r="O283" s="4">
        <f t="shared" si="68"/>
        <v>0</v>
      </c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  <c r="AA283" s="53"/>
      <c r="AB283" s="53"/>
      <c r="AC283" s="53"/>
      <c r="AD283" s="53"/>
      <c r="AE283" s="53"/>
      <c r="AF283" s="53"/>
      <c r="AG283" s="53"/>
      <c r="AH283" s="53"/>
      <c r="AI283" s="53"/>
      <c r="AJ283" s="53"/>
      <c r="AK283" s="53"/>
      <c r="AL283" s="53"/>
      <c r="AM283" s="53"/>
      <c r="AN283" s="16"/>
      <c r="AO283" s="24" t="s">
        <v>40</v>
      </c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BV283" s="16"/>
      <c r="BW283" s="16"/>
      <c r="BX283" s="16"/>
      <c r="BY283" s="17"/>
      <c r="BZ283" s="20"/>
      <c r="CA283" s="19" t="e">
        <f>IF(+B283&lt;44592,+#REF!+#REF!+N283,0)</f>
        <v>#REF!</v>
      </c>
      <c r="CB283" s="19">
        <f>IF(+B283&gt;44592,+IF(+B283&lt;44620,+#REF!+#REF!+N283,0),0)</f>
        <v>0</v>
      </c>
      <c r="CC283" s="19"/>
      <c r="CD283" s="19"/>
      <c r="CE283" s="19"/>
      <c r="CF283" s="19"/>
      <c r="CG283" s="19"/>
      <c r="CH283" s="19"/>
      <c r="CI283" s="19"/>
      <c r="CJ283" s="19"/>
      <c r="CK283" s="19"/>
      <c r="CL283" s="19"/>
    </row>
    <row r="284" spans="1:90" x14ac:dyDescent="0.25">
      <c r="A284" s="3">
        <f t="shared" si="69"/>
        <v>14</v>
      </c>
      <c r="B284" s="5"/>
      <c r="C284" s="6"/>
      <c r="D284" s="8"/>
      <c r="E284" s="80"/>
      <c r="F284" s="79"/>
      <c r="G284" s="21" t="s">
        <v>28</v>
      </c>
      <c r="H284" s="23"/>
      <c r="I284" s="54">
        <f t="shared" si="64"/>
        <v>0</v>
      </c>
      <c r="J284" s="7"/>
      <c r="K284" s="54">
        <f t="shared" si="65"/>
        <v>0</v>
      </c>
      <c r="L284" s="33">
        <v>25</v>
      </c>
      <c r="M284" s="4">
        <f t="shared" si="66"/>
        <v>0</v>
      </c>
      <c r="N284" s="4">
        <f t="shared" si="67"/>
        <v>0</v>
      </c>
      <c r="O284" s="4">
        <f t="shared" si="68"/>
        <v>0</v>
      </c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  <c r="AA284" s="53"/>
      <c r="AB284" s="53"/>
      <c r="AC284" s="53"/>
      <c r="AD284" s="53"/>
      <c r="AE284" s="53"/>
      <c r="AF284" s="53"/>
      <c r="AG284" s="53"/>
      <c r="AH284" s="53"/>
      <c r="AI284" s="53"/>
      <c r="AJ284" s="53"/>
      <c r="AK284" s="53"/>
      <c r="AL284" s="53"/>
      <c r="AM284" s="53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  <c r="BO284" s="16"/>
      <c r="BP284" s="16"/>
      <c r="BQ284" s="16"/>
      <c r="BR284" s="16"/>
      <c r="BS284" s="16"/>
      <c r="BT284" s="16"/>
      <c r="BU284" s="16"/>
      <c r="BV284" s="16"/>
      <c r="BW284" s="16"/>
      <c r="BX284" s="16"/>
      <c r="BY284" s="17"/>
      <c r="BZ284" s="20"/>
      <c r="CA284" s="19" t="e">
        <f>IF(+B284&lt;44592,+#REF!+#REF!+N284,0)</f>
        <v>#REF!</v>
      </c>
      <c r="CB284" s="19">
        <f>IF(+B284&gt;44592,+IF(+B284&lt;44620,+#REF!+#REF!+N284,0),0)</f>
        <v>0</v>
      </c>
      <c r="CC284" s="19"/>
      <c r="CD284" s="19"/>
      <c r="CE284" s="19"/>
      <c r="CF284" s="19"/>
      <c r="CG284" s="19"/>
      <c r="CH284" s="19"/>
      <c r="CI284" s="19"/>
      <c r="CJ284" s="19"/>
      <c r="CK284" s="19"/>
      <c r="CL284" s="19"/>
    </row>
    <row r="285" spans="1:90" x14ac:dyDescent="0.25">
      <c r="A285" s="3">
        <f t="shared" si="69"/>
        <v>15</v>
      </c>
      <c r="B285" s="5"/>
      <c r="C285" s="6"/>
      <c r="D285" s="8"/>
      <c r="E285" s="80"/>
      <c r="F285" s="79"/>
      <c r="G285" s="21" t="s">
        <v>28</v>
      </c>
      <c r="H285" s="23"/>
      <c r="I285" s="54">
        <f t="shared" si="64"/>
        <v>0</v>
      </c>
      <c r="J285" s="7"/>
      <c r="K285" s="54">
        <f t="shared" si="65"/>
        <v>0</v>
      </c>
      <c r="L285" s="33">
        <v>25</v>
      </c>
      <c r="M285" s="4">
        <f t="shared" si="66"/>
        <v>0</v>
      </c>
      <c r="N285" s="4">
        <f t="shared" si="67"/>
        <v>0</v>
      </c>
      <c r="O285" s="4">
        <f t="shared" si="68"/>
        <v>0</v>
      </c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  <c r="AA285" s="53"/>
      <c r="AB285" s="53"/>
      <c r="AC285" s="53"/>
      <c r="AD285" s="53"/>
      <c r="AE285" s="53"/>
      <c r="AF285" s="53"/>
      <c r="AG285" s="53"/>
      <c r="AH285" s="53"/>
      <c r="AI285" s="53"/>
      <c r="AJ285" s="53"/>
      <c r="AK285" s="53"/>
      <c r="AL285" s="53"/>
      <c r="AM285" s="53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BU285" s="16"/>
      <c r="BV285" s="16"/>
      <c r="BW285" s="16"/>
      <c r="BX285" s="16"/>
      <c r="BY285" s="17"/>
      <c r="BZ285" s="20"/>
      <c r="CA285" s="19" t="e">
        <f>IF(+B285&lt;44592,+#REF!+#REF!+N285,0)</f>
        <v>#REF!</v>
      </c>
      <c r="CB285" s="19">
        <f>IF(+B285&gt;44592,+IF(+B285&lt;44620,+#REF!+#REF!+N285,0),0)</f>
        <v>0</v>
      </c>
      <c r="CC285" s="19"/>
      <c r="CD285" s="19"/>
      <c r="CE285" s="19"/>
      <c r="CF285" s="19"/>
      <c r="CG285" s="19"/>
      <c r="CH285" s="19"/>
      <c r="CI285" s="19"/>
      <c r="CJ285" s="19"/>
      <c r="CK285" s="19"/>
      <c r="CL285" s="19"/>
    </row>
    <row r="286" spans="1:90" x14ac:dyDescent="0.25">
      <c r="A286" s="3">
        <f t="shared" si="69"/>
        <v>16</v>
      </c>
      <c r="B286" s="5"/>
      <c r="C286" s="6"/>
      <c r="D286" s="8"/>
      <c r="E286" s="80"/>
      <c r="F286" s="79"/>
      <c r="G286" s="21" t="s">
        <v>28</v>
      </c>
      <c r="H286" s="23"/>
      <c r="I286" s="54">
        <f t="shared" si="64"/>
        <v>0</v>
      </c>
      <c r="J286" s="7"/>
      <c r="K286" s="54">
        <f t="shared" si="65"/>
        <v>0</v>
      </c>
      <c r="L286" s="33">
        <v>25</v>
      </c>
      <c r="M286" s="4">
        <f t="shared" si="66"/>
        <v>0</v>
      </c>
      <c r="N286" s="4">
        <f t="shared" si="67"/>
        <v>0</v>
      </c>
      <c r="O286" s="4">
        <f t="shared" si="68"/>
        <v>0</v>
      </c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  <c r="AA286" s="53"/>
      <c r="AB286" s="53"/>
      <c r="AC286" s="53"/>
      <c r="AD286" s="53"/>
      <c r="AE286" s="53"/>
      <c r="AF286" s="53"/>
      <c r="AG286" s="53"/>
      <c r="AH286" s="53"/>
      <c r="AI286" s="53"/>
      <c r="AJ286" s="53"/>
      <c r="AK286" s="53"/>
      <c r="AL286" s="53"/>
      <c r="AM286" s="53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  <c r="BO286" s="16"/>
      <c r="BP286" s="16"/>
      <c r="BQ286" s="16"/>
      <c r="BR286" s="16"/>
      <c r="BS286" s="16"/>
      <c r="BT286" s="16"/>
      <c r="BU286" s="16"/>
      <c r="BV286" s="16"/>
      <c r="BW286" s="16"/>
      <c r="BX286" s="16"/>
      <c r="BY286" s="17"/>
      <c r="BZ286" s="20"/>
      <c r="CA286" s="19" t="e">
        <f>IF(+B286&lt;44592,+#REF!+#REF!+N286,0)</f>
        <v>#REF!</v>
      </c>
      <c r="CB286" s="19">
        <f>IF(+B286&gt;44592,+IF(+B286&lt;44620,+#REF!+#REF!+N286,0),0)</f>
        <v>0</v>
      </c>
      <c r="CC286" s="19"/>
      <c r="CD286" s="19"/>
      <c r="CE286" s="19"/>
      <c r="CF286" s="19"/>
      <c r="CG286" s="19"/>
      <c r="CH286" s="19"/>
      <c r="CI286" s="19"/>
      <c r="CJ286" s="19"/>
      <c r="CK286" s="19"/>
      <c r="CL286" s="19"/>
    </row>
    <row r="287" spans="1:90" x14ac:dyDescent="0.25">
      <c r="A287" s="3">
        <f t="shared" si="69"/>
        <v>17</v>
      </c>
      <c r="B287" s="5"/>
      <c r="C287" s="6"/>
      <c r="D287" s="8"/>
      <c r="E287" s="80"/>
      <c r="F287" s="79"/>
      <c r="G287" s="21" t="s">
        <v>28</v>
      </c>
      <c r="H287" s="23"/>
      <c r="I287" s="54">
        <f t="shared" si="64"/>
        <v>0</v>
      </c>
      <c r="J287" s="7"/>
      <c r="K287" s="54">
        <f t="shared" si="65"/>
        <v>0</v>
      </c>
      <c r="L287" s="33">
        <v>25</v>
      </c>
      <c r="M287" s="4">
        <f t="shared" si="66"/>
        <v>0</v>
      </c>
      <c r="N287" s="4">
        <f t="shared" si="67"/>
        <v>0</v>
      </c>
      <c r="O287" s="4">
        <f t="shared" si="68"/>
        <v>0</v>
      </c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  <c r="AA287" s="53"/>
      <c r="AB287" s="53"/>
      <c r="AC287" s="53"/>
      <c r="AD287" s="53"/>
      <c r="AE287" s="53"/>
      <c r="AF287" s="53"/>
      <c r="AG287" s="53"/>
      <c r="AH287" s="53"/>
      <c r="AI287" s="53"/>
      <c r="AJ287" s="53"/>
      <c r="AK287" s="53"/>
      <c r="AL287" s="53"/>
      <c r="AM287" s="53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  <c r="BQ287" s="16"/>
      <c r="BR287" s="16"/>
      <c r="BS287" s="16"/>
      <c r="BT287" s="16"/>
      <c r="BU287" s="16"/>
      <c r="BV287" s="16"/>
      <c r="BW287" s="16"/>
      <c r="BX287" s="16"/>
      <c r="BY287" s="17"/>
      <c r="BZ287" s="20"/>
      <c r="CA287" s="19" t="e">
        <f>IF(+B287&lt;44592,+#REF!+#REF!+N287,0)</f>
        <v>#REF!</v>
      </c>
      <c r="CB287" s="19">
        <f>IF(+B287&gt;44592,+IF(+B287&lt;44620,+#REF!+#REF!+N287,0),0)</f>
        <v>0</v>
      </c>
      <c r="CC287" s="19"/>
      <c r="CD287" s="19"/>
      <c r="CE287" s="19"/>
      <c r="CF287" s="19"/>
      <c r="CG287" s="19"/>
      <c r="CH287" s="19"/>
      <c r="CI287" s="19"/>
      <c r="CJ287" s="19"/>
      <c r="CK287" s="19"/>
      <c r="CL287" s="19"/>
    </row>
    <row r="288" spans="1:90" x14ac:dyDescent="0.25">
      <c r="A288" s="3">
        <f t="shared" si="69"/>
        <v>18</v>
      </c>
      <c r="B288" s="5"/>
      <c r="C288" s="6"/>
      <c r="D288" s="8"/>
      <c r="E288" s="80"/>
      <c r="F288" s="79"/>
      <c r="G288" s="21" t="s">
        <v>28</v>
      </c>
      <c r="H288" s="23"/>
      <c r="I288" s="54">
        <f t="shared" si="64"/>
        <v>0</v>
      </c>
      <c r="J288" s="7"/>
      <c r="K288" s="54">
        <f t="shared" si="65"/>
        <v>0</v>
      </c>
      <c r="L288" s="33">
        <v>25</v>
      </c>
      <c r="M288" s="4">
        <f t="shared" si="66"/>
        <v>0</v>
      </c>
      <c r="N288" s="4">
        <f t="shared" si="67"/>
        <v>0</v>
      </c>
      <c r="O288" s="4">
        <f t="shared" si="68"/>
        <v>0</v>
      </c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  <c r="AA288" s="53"/>
      <c r="AB288" s="53"/>
      <c r="AC288" s="53"/>
      <c r="AD288" s="53"/>
      <c r="AE288" s="53"/>
      <c r="AF288" s="53"/>
      <c r="AG288" s="53"/>
      <c r="AH288" s="53"/>
      <c r="AI288" s="53"/>
      <c r="AJ288" s="53"/>
      <c r="AK288" s="53"/>
      <c r="AL288" s="53"/>
      <c r="AM288" s="53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  <c r="BQ288" s="16"/>
      <c r="BR288" s="16"/>
      <c r="BS288" s="16"/>
      <c r="BT288" s="16"/>
      <c r="BU288" s="16"/>
      <c r="BV288" s="16"/>
      <c r="BW288" s="16"/>
      <c r="BX288" s="16"/>
      <c r="BY288" s="17"/>
      <c r="BZ288" s="20"/>
      <c r="CA288" s="19" t="e">
        <f>IF(+B288&lt;44592,+#REF!+#REF!+N288,0)</f>
        <v>#REF!</v>
      </c>
      <c r="CB288" s="19">
        <f>IF(+B288&gt;44592,+IF(+B288&lt;44620,+#REF!+#REF!+N288,0),0)</f>
        <v>0</v>
      </c>
      <c r="CC288" s="19"/>
      <c r="CD288" s="19"/>
      <c r="CE288" s="19"/>
      <c r="CF288" s="19"/>
      <c r="CG288" s="19"/>
      <c r="CH288" s="19"/>
      <c r="CI288" s="19"/>
      <c r="CJ288" s="19"/>
      <c r="CK288" s="19"/>
      <c r="CL288" s="19"/>
    </row>
    <row r="289" spans="1:92" x14ac:dyDescent="0.25">
      <c r="A289" s="3">
        <f t="shared" si="69"/>
        <v>19</v>
      </c>
      <c r="B289" s="5"/>
      <c r="C289" s="6"/>
      <c r="D289" s="8"/>
      <c r="E289" s="80"/>
      <c r="F289" s="79"/>
      <c r="G289" s="21" t="s">
        <v>28</v>
      </c>
      <c r="H289" s="23"/>
      <c r="I289" s="54">
        <f t="shared" si="64"/>
        <v>0</v>
      </c>
      <c r="J289" s="7"/>
      <c r="K289" s="54">
        <f t="shared" si="65"/>
        <v>0</v>
      </c>
      <c r="L289" s="33">
        <v>25</v>
      </c>
      <c r="M289" s="4">
        <f t="shared" si="66"/>
        <v>0</v>
      </c>
      <c r="N289" s="4">
        <f t="shared" si="67"/>
        <v>0</v>
      </c>
      <c r="O289" s="4">
        <f t="shared" si="68"/>
        <v>0</v>
      </c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  <c r="AA289" s="53"/>
      <c r="AB289" s="53"/>
      <c r="AC289" s="53"/>
      <c r="AD289" s="53"/>
      <c r="AE289" s="53"/>
      <c r="AF289" s="53"/>
      <c r="AG289" s="53"/>
      <c r="AH289" s="53"/>
      <c r="AI289" s="53"/>
      <c r="AJ289" s="53"/>
      <c r="AK289" s="53"/>
      <c r="AL289" s="53"/>
      <c r="AM289" s="53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6"/>
      <c r="BV289" s="16"/>
      <c r="BW289" s="16"/>
      <c r="BX289" s="16"/>
      <c r="BY289" s="17"/>
      <c r="BZ289" s="20"/>
      <c r="CA289" s="19" t="e">
        <f>IF(+B289&lt;44592,+#REF!+#REF!+N289,0)</f>
        <v>#REF!</v>
      </c>
      <c r="CB289" s="19">
        <f>IF(+B289&gt;44592,+IF(+B289&lt;44620,+#REF!+#REF!+N289,0),0)</f>
        <v>0</v>
      </c>
      <c r="CC289" s="19"/>
      <c r="CD289" s="19"/>
      <c r="CE289" s="19"/>
      <c r="CF289" s="19"/>
      <c r="CG289" s="19"/>
      <c r="CH289" s="19"/>
      <c r="CI289" s="19"/>
      <c r="CJ289" s="19"/>
      <c r="CK289" s="19"/>
      <c r="CL289" s="19"/>
    </row>
    <row r="290" spans="1:92" x14ac:dyDescent="0.25">
      <c r="A290" s="3">
        <f t="shared" si="69"/>
        <v>20</v>
      </c>
      <c r="B290" s="5"/>
      <c r="C290" s="6"/>
      <c r="D290" s="8"/>
      <c r="E290" s="80"/>
      <c r="F290" s="79"/>
      <c r="G290" s="21" t="s">
        <v>28</v>
      </c>
      <c r="H290" s="23"/>
      <c r="I290" s="54">
        <f t="shared" si="64"/>
        <v>0</v>
      </c>
      <c r="J290" s="7"/>
      <c r="K290" s="54">
        <f t="shared" si="65"/>
        <v>0</v>
      </c>
      <c r="L290" s="33">
        <v>25</v>
      </c>
      <c r="M290" s="4">
        <f t="shared" si="66"/>
        <v>0</v>
      </c>
      <c r="N290" s="4">
        <f t="shared" si="67"/>
        <v>0</v>
      </c>
      <c r="O290" s="4">
        <f t="shared" si="68"/>
        <v>0</v>
      </c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  <c r="AA290" s="53"/>
      <c r="AB290" s="53"/>
      <c r="AC290" s="53"/>
      <c r="AD290" s="53"/>
      <c r="AE290" s="53"/>
      <c r="AF290" s="53"/>
      <c r="AG290" s="53"/>
      <c r="AH290" s="53"/>
      <c r="AI290" s="53"/>
      <c r="AJ290" s="53"/>
      <c r="AK290" s="53"/>
      <c r="AL290" s="53"/>
      <c r="AM290" s="53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  <c r="BQ290" s="16"/>
      <c r="BR290" s="16"/>
      <c r="BS290" s="16"/>
      <c r="BT290" s="16"/>
      <c r="BU290" s="16"/>
      <c r="BV290" s="16"/>
      <c r="BW290" s="16"/>
      <c r="BX290" s="16"/>
      <c r="BY290" s="17"/>
      <c r="BZ290" s="20"/>
      <c r="CA290" s="19" t="e">
        <f>IF(+B290&lt;44592,+#REF!+#REF!+N290,0)</f>
        <v>#REF!</v>
      </c>
      <c r="CB290" s="19">
        <f>IF(+B290&gt;44592,+IF(+B290&lt;44620,+#REF!+#REF!+N290,0),0)</f>
        <v>0</v>
      </c>
      <c r="CC290" s="19"/>
      <c r="CD290" s="19"/>
      <c r="CE290" s="19"/>
      <c r="CF290" s="19"/>
      <c r="CG290" s="19"/>
      <c r="CH290" s="19"/>
      <c r="CI290" s="19"/>
      <c r="CJ290" s="19"/>
      <c r="CK290" s="19"/>
      <c r="CL290" s="19"/>
    </row>
    <row r="291" spans="1:92" x14ac:dyDescent="0.25">
      <c r="A291" s="3">
        <f t="shared" si="69"/>
        <v>21</v>
      </c>
      <c r="B291" s="5"/>
      <c r="C291" s="6"/>
      <c r="D291" s="8"/>
      <c r="E291" s="80"/>
      <c r="F291" s="79"/>
      <c r="G291" s="21" t="s">
        <v>28</v>
      </c>
      <c r="H291" s="23"/>
      <c r="I291" s="54">
        <f t="shared" si="64"/>
        <v>0</v>
      </c>
      <c r="J291" s="7"/>
      <c r="K291" s="54">
        <f t="shared" si="65"/>
        <v>0</v>
      </c>
      <c r="L291" s="33">
        <v>25</v>
      </c>
      <c r="M291" s="4">
        <f t="shared" si="66"/>
        <v>0</v>
      </c>
      <c r="N291" s="4">
        <f t="shared" si="67"/>
        <v>0</v>
      </c>
      <c r="O291" s="4">
        <f t="shared" si="68"/>
        <v>0</v>
      </c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  <c r="AA291" s="53"/>
      <c r="AB291" s="53"/>
      <c r="AC291" s="53"/>
      <c r="AD291" s="53"/>
      <c r="AE291" s="53"/>
      <c r="AF291" s="53"/>
      <c r="AG291" s="53"/>
      <c r="AH291" s="53"/>
      <c r="AI291" s="53"/>
      <c r="AJ291" s="53"/>
      <c r="AK291" s="53"/>
      <c r="AL291" s="53"/>
      <c r="AM291" s="53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  <c r="BQ291" s="16"/>
      <c r="BR291" s="16"/>
      <c r="BS291" s="16"/>
      <c r="BT291" s="16"/>
      <c r="BU291" s="16"/>
      <c r="BV291" s="16"/>
      <c r="BW291" s="16"/>
      <c r="BX291" s="16"/>
      <c r="BY291" s="17"/>
      <c r="BZ291" s="17"/>
      <c r="CA291" s="19" t="e">
        <f>IF(+B291&lt;44592,+#REF!+#REF!+N291,0)</f>
        <v>#REF!</v>
      </c>
      <c r="CB291" s="19">
        <f>IF(+B291&gt;44592,+IF(+B291&lt;44620,+#REF!+#REF!+N291,0),0)</f>
        <v>0</v>
      </c>
      <c r="CC291" s="19"/>
      <c r="CD291" s="19"/>
      <c r="CE291" s="19"/>
      <c r="CF291" s="19"/>
      <c r="CG291" s="19"/>
      <c r="CH291" s="19"/>
      <c r="CI291" s="19"/>
      <c r="CJ291" s="19"/>
      <c r="CK291" s="19"/>
      <c r="CL291" s="19"/>
    </row>
    <row r="292" spans="1:92" x14ac:dyDescent="0.25">
      <c r="A292" s="3">
        <f t="shared" si="69"/>
        <v>22</v>
      </c>
      <c r="B292" s="5"/>
      <c r="C292" s="6"/>
      <c r="D292" s="8"/>
      <c r="E292" s="80"/>
      <c r="F292" s="79"/>
      <c r="G292" s="21" t="s">
        <v>28</v>
      </c>
      <c r="H292" s="23"/>
      <c r="I292" s="54">
        <f t="shared" si="64"/>
        <v>0</v>
      </c>
      <c r="J292" s="7"/>
      <c r="K292" s="54">
        <f t="shared" si="65"/>
        <v>0</v>
      </c>
      <c r="L292" s="33">
        <v>25</v>
      </c>
      <c r="M292" s="4">
        <f t="shared" si="66"/>
        <v>0</v>
      </c>
      <c r="N292" s="4">
        <f t="shared" si="67"/>
        <v>0</v>
      </c>
      <c r="O292" s="4">
        <f t="shared" si="68"/>
        <v>0</v>
      </c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  <c r="AA292" s="53"/>
      <c r="AB292" s="53"/>
      <c r="AC292" s="53"/>
      <c r="AD292" s="53"/>
      <c r="AE292" s="53"/>
      <c r="AF292" s="53"/>
      <c r="AG292" s="53"/>
      <c r="AH292" s="53"/>
      <c r="AI292" s="53"/>
      <c r="AJ292" s="53"/>
      <c r="AK292" s="53"/>
      <c r="AL292" s="53"/>
      <c r="AM292" s="53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BU292" s="16"/>
      <c r="BV292" s="16"/>
      <c r="BW292" s="16"/>
      <c r="BX292" s="16"/>
      <c r="BY292" s="17"/>
      <c r="BZ292" s="17"/>
      <c r="CA292" s="19" t="e">
        <f>IF(+B292&lt;44592,+#REF!+#REF!+N292,0)</f>
        <v>#REF!</v>
      </c>
      <c r="CB292" s="19">
        <f>IF(+B292&gt;44592,+IF(+B292&lt;44620,+#REF!+#REF!+N292,0),0)</f>
        <v>0</v>
      </c>
      <c r="CC292" s="19"/>
      <c r="CD292" s="19"/>
      <c r="CE292" s="19"/>
      <c r="CF292" s="19"/>
      <c r="CG292" s="19"/>
      <c r="CH292" s="19"/>
      <c r="CI292" s="19"/>
      <c r="CJ292" s="19"/>
      <c r="CK292" s="19"/>
      <c r="CL292" s="19"/>
    </row>
    <row r="293" spans="1:92" x14ac:dyDescent="0.25">
      <c r="A293" s="3">
        <f t="shared" si="69"/>
        <v>23</v>
      </c>
      <c r="B293" s="5"/>
      <c r="C293" s="6"/>
      <c r="D293" s="8"/>
      <c r="E293" s="80"/>
      <c r="F293" s="79"/>
      <c r="G293" s="21" t="s">
        <v>28</v>
      </c>
      <c r="H293" s="23"/>
      <c r="I293" s="54">
        <f t="shared" si="64"/>
        <v>0</v>
      </c>
      <c r="J293" s="7"/>
      <c r="K293" s="54">
        <f t="shared" si="65"/>
        <v>0</v>
      </c>
      <c r="L293" s="33">
        <v>25</v>
      </c>
      <c r="M293" s="4">
        <f t="shared" si="66"/>
        <v>0</v>
      </c>
      <c r="N293" s="4">
        <f t="shared" si="67"/>
        <v>0</v>
      </c>
      <c r="O293" s="4">
        <f t="shared" si="68"/>
        <v>0</v>
      </c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  <c r="AA293" s="53"/>
      <c r="AB293" s="53"/>
      <c r="AC293" s="53"/>
      <c r="AD293" s="53"/>
      <c r="AE293" s="53"/>
      <c r="AF293" s="53"/>
      <c r="AG293" s="53"/>
      <c r="AH293" s="53"/>
      <c r="AI293" s="53"/>
      <c r="AJ293" s="53"/>
      <c r="AK293" s="53"/>
      <c r="AL293" s="53"/>
      <c r="AM293" s="53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  <c r="BQ293" s="16"/>
      <c r="BR293" s="16"/>
      <c r="BS293" s="16"/>
      <c r="BT293" s="16"/>
      <c r="BU293" s="16"/>
      <c r="BV293" s="16"/>
      <c r="BW293" s="16"/>
      <c r="BX293" s="16"/>
      <c r="BY293" s="17"/>
      <c r="BZ293" s="17"/>
      <c r="CA293" s="19" t="e">
        <f>IF(+B293&lt;44592,+#REF!+#REF!+N293,0)</f>
        <v>#REF!</v>
      </c>
      <c r="CB293" s="19">
        <f>IF(+B293&gt;44592,+IF(+B293&lt;44620,+#REF!+#REF!+N293,0),0)</f>
        <v>0</v>
      </c>
      <c r="CC293" s="19"/>
      <c r="CD293" s="19"/>
      <c r="CE293" s="19"/>
      <c r="CF293" s="19"/>
      <c r="CG293" s="19"/>
      <c r="CH293" s="19"/>
      <c r="CI293" s="19"/>
      <c r="CJ293" s="19"/>
      <c r="CK293" s="19"/>
      <c r="CL293" s="19"/>
    </row>
    <row r="294" spans="1:92" x14ac:dyDescent="0.25">
      <c r="A294" s="3">
        <f t="shared" si="69"/>
        <v>24</v>
      </c>
      <c r="B294" s="5"/>
      <c r="C294" s="6"/>
      <c r="D294" s="8"/>
      <c r="E294" s="80"/>
      <c r="F294" s="79"/>
      <c r="G294" s="21" t="s">
        <v>28</v>
      </c>
      <c r="H294" s="23"/>
      <c r="I294" s="54">
        <f t="shared" si="64"/>
        <v>0</v>
      </c>
      <c r="J294" s="7"/>
      <c r="K294" s="54">
        <f t="shared" si="65"/>
        <v>0</v>
      </c>
      <c r="L294" s="33">
        <v>25</v>
      </c>
      <c r="M294" s="4">
        <f t="shared" si="66"/>
        <v>0</v>
      </c>
      <c r="N294" s="4">
        <f t="shared" si="67"/>
        <v>0</v>
      </c>
      <c r="O294" s="4">
        <f t="shared" si="68"/>
        <v>0</v>
      </c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  <c r="AA294" s="53"/>
      <c r="AB294" s="53"/>
      <c r="AC294" s="53"/>
      <c r="AD294" s="53"/>
      <c r="AE294" s="53"/>
      <c r="AF294" s="53"/>
      <c r="AG294" s="53"/>
      <c r="AH294" s="53"/>
      <c r="AI294" s="53"/>
      <c r="AJ294" s="53"/>
      <c r="AK294" s="53"/>
      <c r="AL294" s="53"/>
      <c r="AM294" s="53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  <c r="BO294" s="16"/>
      <c r="BP294" s="16"/>
      <c r="BQ294" s="16"/>
      <c r="BR294" s="16"/>
      <c r="BS294" s="16"/>
      <c r="BT294" s="16"/>
      <c r="BU294" s="16"/>
      <c r="BV294" s="16"/>
      <c r="BW294" s="16"/>
      <c r="BX294" s="16"/>
      <c r="BY294" s="17"/>
      <c r="BZ294" s="17"/>
      <c r="CA294" s="19" t="e">
        <f>IF(+B294&lt;44592,+#REF!+#REF!+N294,0)</f>
        <v>#REF!</v>
      </c>
      <c r="CB294" s="19">
        <f>IF(+B294&gt;44592,+IF(+B294&lt;44620,+#REF!+#REF!+N294,0),0)</f>
        <v>0</v>
      </c>
      <c r="CC294" s="19"/>
      <c r="CD294" s="19"/>
      <c r="CE294" s="19"/>
      <c r="CF294" s="19"/>
      <c r="CG294" s="19"/>
      <c r="CH294" s="19"/>
      <c r="CI294" s="19"/>
      <c r="CJ294" s="19"/>
      <c r="CK294" s="19"/>
      <c r="CL294" s="19"/>
    </row>
    <row r="295" spans="1:92" x14ac:dyDescent="0.25">
      <c r="A295" s="3">
        <f t="shared" si="69"/>
        <v>25</v>
      </c>
      <c r="B295" s="5"/>
      <c r="C295" s="6"/>
      <c r="D295" s="8"/>
      <c r="E295" s="80"/>
      <c r="F295" s="79"/>
      <c r="G295" s="21" t="s">
        <v>28</v>
      </c>
      <c r="H295" s="23"/>
      <c r="I295" s="54">
        <f t="shared" si="64"/>
        <v>0</v>
      </c>
      <c r="J295" s="7"/>
      <c r="K295" s="54">
        <f t="shared" si="65"/>
        <v>0</v>
      </c>
      <c r="L295" s="33">
        <v>25</v>
      </c>
      <c r="M295" s="4">
        <f t="shared" si="66"/>
        <v>0</v>
      </c>
      <c r="N295" s="4">
        <f t="shared" si="67"/>
        <v>0</v>
      </c>
      <c r="O295" s="4">
        <f t="shared" si="68"/>
        <v>0</v>
      </c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  <c r="AA295" s="53"/>
      <c r="AB295" s="53"/>
      <c r="AC295" s="53"/>
      <c r="AD295" s="53"/>
      <c r="AE295" s="53"/>
      <c r="AF295" s="53"/>
      <c r="AG295" s="53"/>
      <c r="AH295" s="53"/>
      <c r="AI295" s="53"/>
      <c r="AJ295" s="53"/>
      <c r="AK295" s="53"/>
      <c r="AL295" s="53"/>
      <c r="AM295" s="53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  <c r="BQ295" s="16"/>
      <c r="BR295" s="16"/>
      <c r="BS295" s="16"/>
      <c r="BT295" s="16"/>
      <c r="BU295" s="16"/>
      <c r="BV295" s="16"/>
      <c r="BW295" s="16"/>
      <c r="BX295" s="16"/>
      <c r="BY295" s="17"/>
      <c r="BZ295" s="17"/>
      <c r="CA295" s="17"/>
      <c r="CB295" s="17"/>
      <c r="CC295" s="17"/>
      <c r="CD295" s="17"/>
      <c r="CE295" s="17"/>
    </row>
    <row r="296" spans="1:92" ht="4.5" customHeight="1" x14ac:dyDescent="0.25">
      <c r="A296" s="89"/>
      <c r="B296" s="90"/>
      <c r="C296" s="90"/>
      <c r="D296" s="90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1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  <c r="AA296" s="53"/>
      <c r="AB296" s="53"/>
      <c r="AC296" s="53"/>
      <c r="AD296" s="53"/>
      <c r="AE296" s="53"/>
      <c r="AF296" s="53"/>
      <c r="AG296" s="53"/>
      <c r="AH296" s="53"/>
      <c r="AI296" s="53"/>
      <c r="AJ296" s="53"/>
      <c r="AK296" s="53"/>
      <c r="AL296" s="53"/>
      <c r="AM296" s="53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BV296" s="16"/>
      <c r="BW296" s="16"/>
      <c r="BX296" s="16"/>
      <c r="BY296" s="17"/>
      <c r="BZ296" s="17"/>
      <c r="CA296" s="17"/>
      <c r="CB296" s="17"/>
      <c r="CC296" s="17"/>
      <c r="CD296" s="17"/>
      <c r="CE296" s="17"/>
    </row>
    <row r="297" spans="1:92" s="88" customFormat="1" x14ac:dyDescent="0.25">
      <c r="A297" s="3" t="s">
        <v>102</v>
      </c>
      <c r="B297" s="3" t="s">
        <v>102</v>
      </c>
      <c r="C297" s="3" t="s">
        <v>102</v>
      </c>
      <c r="D297" s="3" t="s">
        <v>102</v>
      </c>
      <c r="E297" s="3" t="s">
        <v>102</v>
      </c>
      <c r="F297" s="3" t="s">
        <v>102</v>
      </c>
      <c r="G297" s="3" t="s">
        <v>102</v>
      </c>
      <c r="H297" s="3" t="s">
        <v>102</v>
      </c>
      <c r="I297" s="4">
        <f>SUM(I271:I295)</f>
        <v>0</v>
      </c>
      <c r="J297" s="4">
        <f t="shared" ref="J297:K297" si="70">SUM(J271:J295)</f>
        <v>0</v>
      </c>
      <c r="K297" s="4">
        <f t="shared" si="70"/>
        <v>0</v>
      </c>
      <c r="L297" s="3" t="s">
        <v>102</v>
      </c>
      <c r="M297" s="4">
        <f t="shared" ref="M297:O297" si="71">SUM(M271:M295)</f>
        <v>0</v>
      </c>
      <c r="N297" s="4">
        <f t="shared" si="71"/>
        <v>0</v>
      </c>
      <c r="O297" s="4">
        <f t="shared" si="71"/>
        <v>0</v>
      </c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84"/>
      <c r="AM297" s="84"/>
      <c r="AN297" s="85"/>
      <c r="AO297" s="85"/>
      <c r="AP297" s="85"/>
      <c r="AQ297" s="85"/>
      <c r="AR297" s="85"/>
      <c r="AS297" s="85"/>
      <c r="AT297" s="85"/>
      <c r="AU297" s="85"/>
      <c r="AV297" s="85"/>
      <c r="AW297" s="85"/>
      <c r="AX297" s="85"/>
      <c r="AY297" s="85"/>
      <c r="AZ297" s="85"/>
      <c r="BA297" s="85"/>
      <c r="BB297" s="85"/>
      <c r="BC297" s="85"/>
      <c r="BD297" s="85"/>
      <c r="BE297" s="85"/>
      <c r="BF297" s="85"/>
      <c r="BG297" s="85"/>
      <c r="BH297" s="85"/>
      <c r="BI297" s="85"/>
      <c r="BJ297" s="85"/>
      <c r="BK297" s="85"/>
      <c r="BL297" s="85"/>
      <c r="BM297" s="85"/>
      <c r="BN297" s="85"/>
      <c r="BO297" s="85"/>
      <c r="BP297" s="85"/>
      <c r="BQ297" s="85"/>
      <c r="BR297" s="85"/>
      <c r="BS297" s="85"/>
      <c r="BT297" s="85"/>
      <c r="BU297" s="85"/>
      <c r="BV297" s="85"/>
      <c r="BW297" s="85"/>
      <c r="BX297" s="85"/>
      <c r="BY297" s="86"/>
      <c r="BZ297" s="86"/>
      <c r="CA297" s="86"/>
      <c r="CB297" s="86"/>
      <c r="CC297" s="86"/>
      <c r="CD297" s="86"/>
      <c r="CE297" s="86"/>
      <c r="CF297" s="87"/>
      <c r="CG297" s="87"/>
      <c r="CH297" s="87"/>
      <c r="CI297" s="87"/>
      <c r="CJ297" s="87"/>
      <c r="CK297" s="87"/>
      <c r="CL297" s="87"/>
      <c r="CM297" s="87"/>
      <c r="CN297" s="87"/>
    </row>
    <row r="298" spans="1:92" x14ac:dyDescent="0.25">
      <c r="A298" s="1" t="s">
        <v>7</v>
      </c>
      <c r="C298" s="28" t="str">
        <f>+C265</f>
        <v>TVRTKA XY D.O.O.</v>
      </c>
      <c r="D298" s="92"/>
      <c r="E298" s="92"/>
      <c r="F298" s="92"/>
      <c r="G298" s="92"/>
      <c r="H298" s="93"/>
      <c r="I298" s="93"/>
      <c r="J298" s="93"/>
      <c r="K298" s="27"/>
      <c r="L298" s="32"/>
    </row>
    <row r="299" spans="1:92" x14ac:dyDescent="0.25">
      <c r="A299" s="1" t="s">
        <v>9</v>
      </c>
      <c r="C299" s="30" t="str">
        <f>+C266</f>
        <v>91184883380</v>
      </c>
      <c r="D299" s="94"/>
      <c r="E299" s="95"/>
      <c r="F299" s="95"/>
      <c r="G299" s="28" t="str">
        <f>+G266</f>
        <v>KARLOVAC, VINIČKI PUT 20</v>
      </c>
      <c r="H299" s="92"/>
      <c r="I299" s="92"/>
      <c r="J299" s="92"/>
      <c r="K299" s="27"/>
      <c r="L299" s="32"/>
    </row>
    <row r="301" spans="1:92" ht="18.75" x14ac:dyDescent="0.25">
      <c r="A301" s="47" t="s">
        <v>131</v>
      </c>
      <c r="B301" s="47"/>
      <c r="C301" s="47"/>
      <c r="D301" s="47"/>
      <c r="E301" s="47"/>
      <c r="F301" s="47"/>
      <c r="G301" s="47"/>
      <c r="H301" s="47"/>
      <c r="I301" s="47"/>
      <c r="J301" s="47"/>
      <c r="K301" s="48" t="s">
        <v>100</v>
      </c>
      <c r="L301" s="51">
        <v>44835</v>
      </c>
      <c r="M301" s="49" t="s">
        <v>101</v>
      </c>
      <c r="N301" s="51">
        <v>44865</v>
      </c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0"/>
      <c r="AC301" s="50"/>
      <c r="AD301" s="50"/>
      <c r="AE301" s="50"/>
      <c r="AF301" s="50"/>
      <c r="AG301" s="50"/>
      <c r="AH301" s="50"/>
      <c r="AI301" s="50"/>
      <c r="AJ301" s="50"/>
      <c r="AK301" s="50"/>
      <c r="AL301" s="50"/>
      <c r="AM301" s="50"/>
    </row>
    <row r="302" spans="1:92" ht="18" x14ac:dyDescent="0.25">
      <c r="A302" s="25" t="s">
        <v>0</v>
      </c>
      <c r="B302" s="25" t="s">
        <v>6</v>
      </c>
      <c r="C302" s="25" t="s">
        <v>1</v>
      </c>
      <c r="D302" s="26" t="s">
        <v>24</v>
      </c>
      <c r="E302" s="26" t="s">
        <v>106</v>
      </c>
      <c r="F302" s="26" t="s">
        <v>107</v>
      </c>
      <c r="G302" s="81" t="s">
        <v>25</v>
      </c>
      <c r="H302" s="26" t="s">
        <v>31</v>
      </c>
      <c r="I302" s="26" t="s">
        <v>41</v>
      </c>
      <c r="J302" s="26" t="s">
        <v>2</v>
      </c>
      <c r="K302" s="26" t="s">
        <v>42</v>
      </c>
      <c r="L302" s="82" t="s">
        <v>43</v>
      </c>
      <c r="M302" s="26" t="s">
        <v>3</v>
      </c>
      <c r="N302" s="26" t="s">
        <v>4</v>
      </c>
      <c r="O302" s="26" t="s">
        <v>5</v>
      </c>
      <c r="P302" s="52"/>
      <c r="Q302" s="83" t="s">
        <v>111</v>
      </c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  <c r="AC302" s="52"/>
      <c r="AD302" s="52"/>
      <c r="AE302" s="52"/>
      <c r="AF302" s="52"/>
      <c r="AG302" s="52"/>
      <c r="AH302" s="52"/>
      <c r="AI302" s="52"/>
      <c r="AJ302" s="52"/>
      <c r="AK302" s="52"/>
      <c r="AL302" s="52"/>
      <c r="AM302" s="52"/>
      <c r="AN302" s="12"/>
      <c r="AO302" s="12" t="s">
        <v>25</v>
      </c>
      <c r="AP302" s="12"/>
      <c r="AQ302" s="12"/>
      <c r="AR302" s="12"/>
      <c r="AS302" s="12"/>
      <c r="AT302" s="12"/>
      <c r="AU302" s="12"/>
      <c r="AV302" s="12"/>
      <c r="AW302" s="12"/>
      <c r="AX302" s="12"/>
      <c r="AY302" s="12"/>
      <c r="AZ302" s="12"/>
      <c r="BA302" s="12"/>
      <c r="BB302" s="12"/>
      <c r="BC302" s="12"/>
      <c r="BD302" s="12"/>
      <c r="BE302" s="12"/>
      <c r="BF302" s="12"/>
      <c r="BG302" s="12"/>
      <c r="BH302" s="12"/>
      <c r="BI302" s="12"/>
      <c r="BJ302" s="12"/>
      <c r="BK302" s="12"/>
      <c r="BL302" s="12"/>
      <c r="BM302" s="12"/>
      <c r="BN302" s="12"/>
      <c r="BO302" s="12"/>
      <c r="BP302" s="12"/>
      <c r="BQ302" s="12"/>
      <c r="BR302" s="12"/>
      <c r="BS302" s="12"/>
      <c r="BT302" s="12"/>
      <c r="BU302" s="12"/>
      <c r="BV302" s="12"/>
      <c r="BW302" s="12"/>
      <c r="BX302" s="12"/>
      <c r="BY302" s="13"/>
      <c r="BZ302" s="13"/>
      <c r="CA302" s="14" t="s">
        <v>12</v>
      </c>
      <c r="CB302" s="15" t="s">
        <v>13</v>
      </c>
      <c r="CC302" s="15" t="s">
        <v>14</v>
      </c>
      <c r="CD302" s="15" t="s">
        <v>15</v>
      </c>
      <c r="CE302" s="15" t="s">
        <v>16</v>
      </c>
      <c r="CF302" s="15" t="s">
        <v>17</v>
      </c>
      <c r="CG302" s="15" t="s">
        <v>18</v>
      </c>
      <c r="CH302" s="15" t="s">
        <v>19</v>
      </c>
      <c r="CI302" s="15" t="s">
        <v>20</v>
      </c>
      <c r="CJ302" s="15" t="s">
        <v>21</v>
      </c>
      <c r="CK302" s="15" t="s">
        <v>22</v>
      </c>
      <c r="CL302" s="15" t="s">
        <v>23</v>
      </c>
    </row>
    <row r="304" spans="1:92" x14ac:dyDescent="0.25">
      <c r="A304" s="3">
        <v>1</v>
      </c>
      <c r="B304" s="5"/>
      <c r="C304" s="6"/>
      <c r="D304" s="8"/>
      <c r="E304" s="80"/>
      <c r="F304" s="79"/>
      <c r="G304" s="21" t="s">
        <v>28</v>
      </c>
      <c r="H304" s="23"/>
      <c r="I304" s="54">
        <f>+H304*D304</f>
        <v>0</v>
      </c>
      <c r="J304" s="7"/>
      <c r="K304" s="54">
        <f>+I304-J304</f>
        <v>0</v>
      </c>
      <c r="L304" s="33">
        <v>25</v>
      </c>
      <c r="M304" s="4">
        <f>IF(+L304=5,+K304*L304/100,0)</f>
        <v>0</v>
      </c>
      <c r="N304" s="4">
        <f>+IF(+L304=13,+K304*L304/100,0)</f>
        <v>0</v>
      </c>
      <c r="O304" s="4">
        <f>+IF(+L304=25,+K304*L304/100,0)</f>
        <v>0</v>
      </c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  <c r="AA304" s="53"/>
      <c r="AB304" s="53"/>
      <c r="AC304" s="53"/>
      <c r="AD304" s="53"/>
      <c r="AE304" s="53"/>
      <c r="AF304" s="53"/>
      <c r="AG304" s="53"/>
      <c r="AH304" s="53"/>
      <c r="AI304" s="53"/>
      <c r="AJ304" s="53"/>
      <c r="AK304" s="53"/>
      <c r="AL304" s="53"/>
      <c r="AM304" s="53"/>
      <c r="AN304" s="16"/>
      <c r="AO304" s="24" t="s">
        <v>28</v>
      </c>
      <c r="AP304" s="16"/>
      <c r="AQ304" s="31">
        <v>5</v>
      </c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  <c r="BY304" s="17">
        <v>1</v>
      </c>
      <c r="BZ304" s="18">
        <v>44592</v>
      </c>
      <c r="CA304" s="19" t="e">
        <f>IF(+B304&lt;44592,+#REF!+#REF!+N304,0)</f>
        <v>#REF!</v>
      </c>
      <c r="CB304" s="19" t="b">
        <f>IF(+B304&gt;44592,+IF(+B304&lt;44620,+#REF!+#REF!+N304,0))</f>
        <v>0</v>
      </c>
      <c r="CC304" s="19"/>
      <c r="CD304" s="19"/>
      <c r="CE304" s="19"/>
      <c r="CF304" s="19"/>
      <c r="CG304" s="19"/>
      <c r="CH304" s="19"/>
      <c r="CI304" s="19"/>
      <c r="CJ304" s="19"/>
      <c r="CK304" s="19"/>
      <c r="CL304" s="19"/>
    </row>
    <row r="305" spans="1:90" x14ac:dyDescent="0.25">
      <c r="A305" s="3">
        <f>+A304+1</f>
        <v>2</v>
      </c>
      <c r="B305" s="5"/>
      <c r="C305" s="6"/>
      <c r="D305" s="8"/>
      <c r="E305" s="80"/>
      <c r="F305" s="79"/>
      <c r="G305" s="21" t="s">
        <v>28</v>
      </c>
      <c r="H305" s="23"/>
      <c r="I305" s="54">
        <f t="shared" ref="I305:I328" si="72">+H305*D305</f>
        <v>0</v>
      </c>
      <c r="J305" s="7"/>
      <c r="K305" s="54">
        <f t="shared" ref="K305:K328" si="73">+I305-J305</f>
        <v>0</v>
      </c>
      <c r="L305" s="33">
        <v>25</v>
      </c>
      <c r="M305" s="4">
        <f t="shared" ref="M305:M328" si="74">IF(+L305=5,+K305*L305/100,0)</f>
        <v>0</v>
      </c>
      <c r="N305" s="4">
        <f t="shared" ref="N305:N328" si="75">+IF(+L305=13,+K305*L305/100,0)</f>
        <v>0</v>
      </c>
      <c r="O305" s="4">
        <f t="shared" ref="O305:O328" si="76">+IF(+L305=25,+K305*L305/100,0)</f>
        <v>0</v>
      </c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  <c r="AA305" s="53"/>
      <c r="AB305" s="53"/>
      <c r="AC305" s="53"/>
      <c r="AD305" s="53"/>
      <c r="AE305" s="53"/>
      <c r="AF305" s="53"/>
      <c r="AG305" s="53"/>
      <c r="AH305" s="53"/>
      <c r="AI305" s="53"/>
      <c r="AJ305" s="53"/>
      <c r="AK305" s="53"/>
      <c r="AL305" s="53"/>
      <c r="AM305" s="53"/>
      <c r="AN305" s="16"/>
      <c r="AO305" s="24" t="s">
        <v>29</v>
      </c>
      <c r="AP305" s="16"/>
      <c r="AQ305" s="31">
        <v>13</v>
      </c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  <c r="BQ305" s="16"/>
      <c r="BR305" s="16"/>
      <c r="BS305" s="16"/>
      <c r="BT305" s="16"/>
      <c r="BU305" s="16"/>
      <c r="BV305" s="16"/>
      <c r="BW305" s="16"/>
      <c r="BX305" s="16"/>
      <c r="BY305" s="17">
        <v>2</v>
      </c>
      <c r="BZ305" s="18">
        <v>44620</v>
      </c>
      <c r="CA305" s="19" t="e">
        <f>IF(+B305&lt;44592,+#REF!+#REF!+N305,0)</f>
        <v>#REF!</v>
      </c>
      <c r="CB305" s="19">
        <f>IF(+B305&gt;44592,+IF(+B305&lt;44620,+#REF!+#REF!+N305,0),0)</f>
        <v>0</v>
      </c>
      <c r="CC305" s="19"/>
      <c r="CD305" s="19"/>
      <c r="CE305" s="19"/>
      <c r="CF305" s="19"/>
      <c r="CG305" s="19"/>
      <c r="CH305" s="19"/>
      <c r="CI305" s="19"/>
      <c r="CJ305" s="19"/>
      <c r="CK305" s="19"/>
      <c r="CL305" s="19"/>
    </row>
    <row r="306" spans="1:90" x14ac:dyDescent="0.25">
      <c r="A306" s="3">
        <f t="shared" ref="A306:A328" si="77">+A305+1</f>
        <v>3</v>
      </c>
      <c r="B306" s="5"/>
      <c r="C306" s="6"/>
      <c r="D306" s="8"/>
      <c r="E306" s="80"/>
      <c r="F306" s="79"/>
      <c r="G306" s="21" t="s">
        <v>28</v>
      </c>
      <c r="H306" s="23"/>
      <c r="I306" s="54">
        <f t="shared" si="72"/>
        <v>0</v>
      </c>
      <c r="J306" s="7"/>
      <c r="K306" s="54">
        <f t="shared" si="73"/>
        <v>0</v>
      </c>
      <c r="L306" s="33">
        <v>25</v>
      </c>
      <c r="M306" s="4">
        <f t="shared" si="74"/>
        <v>0</v>
      </c>
      <c r="N306" s="4">
        <f t="shared" si="75"/>
        <v>0</v>
      </c>
      <c r="O306" s="4">
        <f t="shared" si="76"/>
        <v>0</v>
      </c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  <c r="AA306" s="53"/>
      <c r="AB306" s="53"/>
      <c r="AC306" s="53"/>
      <c r="AD306" s="53"/>
      <c r="AE306" s="53"/>
      <c r="AF306" s="53"/>
      <c r="AG306" s="53"/>
      <c r="AH306" s="53"/>
      <c r="AI306" s="53"/>
      <c r="AJ306" s="53"/>
      <c r="AK306" s="53"/>
      <c r="AL306" s="53"/>
      <c r="AM306" s="53"/>
      <c r="AN306" s="16"/>
      <c r="AO306" s="24" t="s">
        <v>27</v>
      </c>
      <c r="AP306" s="16"/>
      <c r="AQ306" s="31">
        <v>25</v>
      </c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  <c r="BQ306" s="16"/>
      <c r="BR306" s="16"/>
      <c r="BS306" s="16"/>
      <c r="BT306" s="16"/>
      <c r="BU306" s="16"/>
      <c r="BV306" s="16"/>
      <c r="BW306" s="16"/>
      <c r="BX306" s="16"/>
      <c r="BY306" s="17">
        <v>3</v>
      </c>
      <c r="BZ306" s="18">
        <v>44651</v>
      </c>
      <c r="CA306" s="19" t="e">
        <f>IF(+B306&lt;44592,+#REF!+#REF!+N306,0)</f>
        <v>#REF!</v>
      </c>
      <c r="CB306" s="19">
        <f>IF(+B306&gt;44592,+IF(+B306&lt;44620,+#REF!+#REF!+N306,0),0)</f>
        <v>0</v>
      </c>
      <c r="CC306" s="19"/>
      <c r="CD306" s="19"/>
      <c r="CE306" s="19"/>
      <c r="CF306" s="19"/>
      <c r="CG306" s="19"/>
      <c r="CH306" s="19"/>
      <c r="CI306" s="19"/>
      <c r="CJ306" s="19"/>
      <c r="CK306" s="19"/>
      <c r="CL306" s="19"/>
    </row>
    <row r="307" spans="1:90" x14ac:dyDescent="0.25">
      <c r="A307" s="3">
        <f t="shared" si="77"/>
        <v>4</v>
      </c>
      <c r="B307" s="5"/>
      <c r="C307" s="6"/>
      <c r="D307" s="8"/>
      <c r="E307" s="80"/>
      <c r="F307" s="79"/>
      <c r="G307" s="21" t="s">
        <v>28</v>
      </c>
      <c r="H307" s="23"/>
      <c r="I307" s="54">
        <f t="shared" si="72"/>
        <v>0</v>
      </c>
      <c r="J307" s="7"/>
      <c r="K307" s="54">
        <f t="shared" si="73"/>
        <v>0</v>
      </c>
      <c r="L307" s="33">
        <v>25</v>
      </c>
      <c r="M307" s="4">
        <f t="shared" si="74"/>
        <v>0</v>
      </c>
      <c r="N307" s="4">
        <f t="shared" si="75"/>
        <v>0</v>
      </c>
      <c r="O307" s="4">
        <f t="shared" si="76"/>
        <v>0</v>
      </c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  <c r="AA307" s="53"/>
      <c r="AB307" s="53"/>
      <c r="AC307" s="53"/>
      <c r="AD307" s="53"/>
      <c r="AE307" s="53"/>
      <c r="AF307" s="53"/>
      <c r="AG307" s="53"/>
      <c r="AH307" s="53"/>
      <c r="AI307" s="53"/>
      <c r="AJ307" s="53"/>
      <c r="AK307" s="53"/>
      <c r="AL307" s="53"/>
      <c r="AM307" s="53"/>
      <c r="AN307" s="16"/>
      <c r="AO307" s="24" t="s">
        <v>30</v>
      </c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  <c r="BS307" s="16"/>
      <c r="BT307" s="16"/>
      <c r="BU307" s="16"/>
      <c r="BV307" s="16"/>
      <c r="BW307" s="16"/>
      <c r="BX307" s="16"/>
      <c r="BY307" s="17">
        <v>4</v>
      </c>
      <c r="BZ307" s="18">
        <v>44681</v>
      </c>
      <c r="CA307" s="19" t="e">
        <f>IF(+B307&lt;44592,+#REF!+#REF!+N307,0)</f>
        <v>#REF!</v>
      </c>
      <c r="CB307" s="19">
        <f>IF(+B307&gt;44592,+IF(+B307&lt;44620,+#REF!+#REF!+N307,0),0)</f>
        <v>0</v>
      </c>
      <c r="CC307" s="19"/>
      <c r="CD307" s="19"/>
      <c r="CE307" s="19"/>
      <c r="CF307" s="19"/>
      <c r="CG307" s="19"/>
      <c r="CH307" s="19"/>
      <c r="CI307" s="19"/>
      <c r="CJ307" s="19"/>
      <c r="CK307" s="19"/>
      <c r="CL307" s="19"/>
    </row>
    <row r="308" spans="1:90" x14ac:dyDescent="0.25">
      <c r="A308" s="3">
        <f t="shared" si="77"/>
        <v>5</v>
      </c>
      <c r="B308" s="5"/>
      <c r="C308" s="6"/>
      <c r="D308" s="8"/>
      <c r="E308" s="80"/>
      <c r="F308" s="79"/>
      <c r="G308" s="21" t="s">
        <v>28</v>
      </c>
      <c r="H308" s="23"/>
      <c r="I308" s="54">
        <f t="shared" si="72"/>
        <v>0</v>
      </c>
      <c r="J308" s="7"/>
      <c r="K308" s="54">
        <f t="shared" si="73"/>
        <v>0</v>
      </c>
      <c r="L308" s="33">
        <v>25</v>
      </c>
      <c r="M308" s="4">
        <f t="shared" si="74"/>
        <v>0</v>
      </c>
      <c r="N308" s="4">
        <f t="shared" si="75"/>
        <v>0</v>
      </c>
      <c r="O308" s="4">
        <f t="shared" si="76"/>
        <v>0</v>
      </c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  <c r="AA308" s="53"/>
      <c r="AB308" s="53"/>
      <c r="AC308" s="53"/>
      <c r="AD308" s="53"/>
      <c r="AE308" s="53"/>
      <c r="AF308" s="53"/>
      <c r="AG308" s="53"/>
      <c r="AH308" s="53"/>
      <c r="AI308" s="53"/>
      <c r="AJ308" s="53"/>
      <c r="AK308" s="53"/>
      <c r="AL308" s="53"/>
      <c r="AM308" s="53"/>
      <c r="AN308" s="16"/>
      <c r="AO308" s="24" t="s">
        <v>32</v>
      </c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6"/>
      <c r="BV308" s="16"/>
      <c r="BW308" s="16"/>
      <c r="BX308" s="16"/>
      <c r="BY308" s="17">
        <v>5</v>
      </c>
      <c r="BZ308" s="18">
        <v>44712</v>
      </c>
      <c r="CA308" s="19" t="e">
        <f>IF(+B308&lt;44592,+#REF!+#REF!+N308,0)</f>
        <v>#REF!</v>
      </c>
      <c r="CB308" s="19">
        <f>IF(+B308&gt;44592,+IF(+B308&lt;44620,+#REF!+#REF!+N308,0),0)</f>
        <v>0</v>
      </c>
      <c r="CC308" s="19"/>
      <c r="CD308" s="19"/>
      <c r="CE308" s="19"/>
      <c r="CF308" s="19"/>
      <c r="CG308" s="19"/>
      <c r="CH308" s="19"/>
      <c r="CI308" s="19"/>
      <c r="CJ308" s="19"/>
      <c r="CK308" s="19"/>
      <c r="CL308" s="19"/>
    </row>
    <row r="309" spans="1:90" x14ac:dyDescent="0.25">
      <c r="A309" s="3">
        <f t="shared" si="77"/>
        <v>6</v>
      </c>
      <c r="B309" s="5"/>
      <c r="C309" s="6"/>
      <c r="D309" s="8"/>
      <c r="E309" s="80"/>
      <c r="F309" s="79"/>
      <c r="G309" s="21" t="s">
        <v>28</v>
      </c>
      <c r="H309" s="23"/>
      <c r="I309" s="54">
        <f t="shared" si="72"/>
        <v>0</v>
      </c>
      <c r="J309" s="7"/>
      <c r="K309" s="54">
        <f t="shared" si="73"/>
        <v>0</v>
      </c>
      <c r="L309" s="33">
        <v>25</v>
      </c>
      <c r="M309" s="4">
        <f t="shared" si="74"/>
        <v>0</v>
      </c>
      <c r="N309" s="4">
        <f t="shared" si="75"/>
        <v>0</v>
      </c>
      <c r="O309" s="4">
        <f t="shared" si="76"/>
        <v>0</v>
      </c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  <c r="AA309" s="53"/>
      <c r="AB309" s="53"/>
      <c r="AC309" s="53"/>
      <c r="AD309" s="53"/>
      <c r="AE309" s="53"/>
      <c r="AF309" s="53"/>
      <c r="AG309" s="53"/>
      <c r="AH309" s="53"/>
      <c r="AI309" s="53"/>
      <c r="AJ309" s="53"/>
      <c r="AK309" s="53"/>
      <c r="AL309" s="53"/>
      <c r="AM309" s="53"/>
      <c r="AN309" s="16"/>
      <c r="AO309" s="24" t="s">
        <v>33</v>
      </c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  <c r="BV309" s="16"/>
      <c r="BW309" s="16"/>
      <c r="BX309" s="16"/>
      <c r="BY309" s="17">
        <v>6</v>
      </c>
      <c r="BZ309" s="18">
        <v>44742</v>
      </c>
      <c r="CA309" s="19" t="e">
        <f>IF(+B309&lt;44592,+#REF!+#REF!+N309,0)</f>
        <v>#REF!</v>
      </c>
      <c r="CB309" s="19">
        <f>IF(+B309&gt;44592,+IF(+B309&lt;44620,+#REF!+#REF!+N309,0),0)</f>
        <v>0</v>
      </c>
      <c r="CC309" s="19"/>
      <c r="CD309" s="19"/>
      <c r="CE309" s="19"/>
      <c r="CF309" s="19"/>
      <c r="CG309" s="19"/>
      <c r="CH309" s="19"/>
      <c r="CI309" s="19"/>
      <c r="CJ309" s="19"/>
      <c r="CK309" s="19"/>
      <c r="CL309" s="19"/>
    </row>
    <row r="310" spans="1:90" x14ac:dyDescent="0.25">
      <c r="A310" s="3">
        <f t="shared" si="77"/>
        <v>7</v>
      </c>
      <c r="B310" s="5"/>
      <c r="C310" s="6"/>
      <c r="D310" s="8"/>
      <c r="E310" s="80"/>
      <c r="F310" s="79"/>
      <c r="G310" s="21" t="s">
        <v>28</v>
      </c>
      <c r="H310" s="23"/>
      <c r="I310" s="54">
        <f t="shared" si="72"/>
        <v>0</v>
      </c>
      <c r="J310" s="7"/>
      <c r="K310" s="54">
        <f t="shared" si="73"/>
        <v>0</v>
      </c>
      <c r="L310" s="33">
        <v>25</v>
      </c>
      <c r="M310" s="4">
        <f t="shared" si="74"/>
        <v>0</v>
      </c>
      <c r="N310" s="4">
        <f t="shared" si="75"/>
        <v>0</v>
      </c>
      <c r="O310" s="4">
        <f t="shared" si="76"/>
        <v>0</v>
      </c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  <c r="AA310" s="53"/>
      <c r="AB310" s="53"/>
      <c r="AC310" s="53"/>
      <c r="AD310" s="53"/>
      <c r="AE310" s="53"/>
      <c r="AF310" s="53"/>
      <c r="AG310" s="53"/>
      <c r="AH310" s="53"/>
      <c r="AI310" s="53"/>
      <c r="AJ310" s="53"/>
      <c r="AK310" s="53"/>
      <c r="AL310" s="53"/>
      <c r="AM310" s="53"/>
      <c r="AN310" s="16"/>
      <c r="AO310" s="24" t="s">
        <v>34</v>
      </c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  <c r="BO310" s="16"/>
      <c r="BP310" s="16"/>
      <c r="BQ310" s="16"/>
      <c r="BR310" s="16"/>
      <c r="BS310" s="16"/>
      <c r="BT310" s="16"/>
      <c r="BU310" s="16"/>
      <c r="BV310" s="16"/>
      <c r="BW310" s="16"/>
      <c r="BX310" s="16"/>
      <c r="BY310" s="17">
        <v>7</v>
      </c>
      <c r="BZ310" s="18">
        <v>44773</v>
      </c>
      <c r="CA310" s="19" t="e">
        <f>IF(+B310&lt;44592,+#REF!+#REF!+N310,0)</f>
        <v>#REF!</v>
      </c>
      <c r="CB310" s="19">
        <f>IF(+B310&gt;44592,+IF(+B310&lt;44620,+#REF!+#REF!+N310,0),0)</f>
        <v>0</v>
      </c>
      <c r="CC310" s="19"/>
      <c r="CD310" s="19"/>
      <c r="CE310" s="19"/>
      <c r="CF310" s="19"/>
      <c r="CG310" s="19"/>
      <c r="CH310" s="19"/>
      <c r="CI310" s="19"/>
      <c r="CJ310" s="19"/>
      <c r="CK310" s="19"/>
      <c r="CL310" s="19"/>
    </row>
    <row r="311" spans="1:90" x14ac:dyDescent="0.25">
      <c r="A311" s="3">
        <f t="shared" si="77"/>
        <v>8</v>
      </c>
      <c r="B311" s="5"/>
      <c r="C311" s="6"/>
      <c r="D311" s="8"/>
      <c r="E311" s="80"/>
      <c r="F311" s="79"/>
      <c r="G311" s="21" t="s">
        <v>28</v>
      </c>
      <c r="H311" s="23"/>
      <c r="I311" s="54">
        <f t="shared" si="72"/>
        <v>0</v>
      </c>
      <c r="J311" s="7"/>
      <c r="K311" s="54">
        <f t="shared" si="73"/>
        <v>0</v>
      </c>
      <c r="L311" s="33">
        <v>25</v>
      </c>
      <c r="M311" s="4">
        <f t="shared" si="74"/>
        <v>0</v>
      </c>
      <c r="N311" s="4">
        <f t="shared" si="75"/>
        <v>0</v>
      </c>
      <c r="O311" s="4">
        <f t="shared" si="76"/>
        <v>0</v>
      </c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  <c r="AA311" s="53"/>
      <c r="AB311" s="53"/>
      <c r="AC311" s="53"/>
      <c r="AD311" s="53"/>
      <c r="AE311" s="53"/>
      <c r="AF311" s="53"/>
      <c r="AG311" s="53"/>
      <c r="AH311" s="53"/>
      <c r="AI311" s="53"/>
      <c r="AJ311" s="53"/>
      <c r="AK311" s="53"/>
      <c r="AL311" s="53"/>
      <c r="AM311" s="53"/>
      <c r="AN311" s="16"/>
      <c r="AO311" s="24" t="s">
        <v>35</v>
      </c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  <c r="BQ311" s="16"/>
      <c r="BR311" s="16"/>
      <c r="BS311" s="16"/>
      <c r="BT311" s="16"/>
      <c r="BU311" s="16"/>
      <c r="BV311" s="16"/>
      <c r="BW311" s="16"/>
      <c r="BX311" s="16"/>
      <c r="BY311" s="17">
        <v>8</v>
      </c>
      <c r="BZ311" s="18">
        <v>44804</v>
      </c>
      <c r="CA311" s="19" t="e">
        <f>IF(+B311&lt;44592,+#REF!+#REF!+N311,0)</f>
        <v>#REF!</v>
      </c>
      <c r="CB311" s="19">
        <f>IF(+B311&gt;44592,+IF(+B311&lt;44620,+#REF!+#REF!+N311,0),0)</f>
        <v>0</v>
      </c>
      <c r="CC311" s="19"/>
      <c r="CD311" s="19"/>
      <c r="CE311" s="19"/>
      <c r="CF311" s="19"/>
      <c r="CG311" s="19"/>
      <c r="CH311" s="19"/>
      <c r="CI311" s="19"/>
      <c r="CJ311" s="19"/>
      <c r="CK311" s="19"/>
      <c r="CL311" s="19"/>
    </row>
    <row r="312" spans="1:90" x14ac:dyDescent="0.25">
      <c r="A312" s="3">
        <f t="shared" si="77"/>
        <v>9</v>
      </c>
      <c r="B312" s="5"/>
      <c r="C312" s="6"/>
      <c r="D312" s="8"/>
      <c r="E312" s="80"/>
      <c r="F312" s="79"/>
      <c r="G312" s="21" t="s">
        <v>28</v>
      </c>
      <c r="H312" s="23"/>
      <c r="I312" s="54">
        <f t="shared" si="72"/>
        <v>0</v>
      </c>
      <c r="J312" s="7"/>
      <c r="K312" s="54">
        <f t="shared" si="73"/>
        <v>0</v>
      </c>
      <c r="L312" s="33">
        <v>25</v>
      </c>
      <c r="M312" s="4">
        <f t="shared" si="74"/>
        <v>0</v>
      </c>
      <c r="N312" s="4">
        <f t="shared" si="75"/>
        <v>0</v>
      </c>
      <c r="O312" s="4">
        <f t="shared" si="76"/>
        <v>0</v>
      </c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  <c r="AA312" s="53"/>
      <c r="AB312" s="53"/>
      <c r="AC312" s="53"/>
      <c r="AD312" s="53"/>
      <c r="AE312" s="53"/>
      <c r="AF312" s="53"/>
      <c r="AG312" s="53"/>
      <c r="AH312" s="53"/>
      <c r="AI312" s="53"/>
      <c r="AJ312" s="53"/>
      <c r="AK312" s="53"/>
      <c r="AL312" s="53"/>
      <c r="AM312" s="53"/>
      <c r="AN312" s="16"/>
      <c r="AO312" s="24" t="s">
        <v>36</v>
      </c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  <c r="BY312" s="17">
        <v>9</v>
      </c>
      <c r="BZ312" s="18">
        <v>44834</v>
      </c>
      <c r="CA312" s="19" t="e">
        <f>IF(+B312&lt;44592,+#REF!+#REF!+N312,0)</f>
        <v>#REF!</v>
      </c>
      <c r="CB312" s="19">
        <f>IF(+B312&gt;44592,+IF(+B312&lt;44620,+#REF!+#REF!+N312,0),0)</f>
        <v>0</v>
      </c>
      <c r="CC312" s="19"/>
      <c r="CD312" s="19"/>
      <c r="CE312" s="19"/>
      <c r="CF312" s="19"/>
      <c r="CG312" s="19"/>
      <c r="CH312" s="19"/>
      <c r="CI312" s="19"/>
      <c r="CJ312" s="19"/>
      <c r="CK312" s="19"/>
      <c r="CL312" s="19"/>
    </row>
    <row r="313" spans="1:90" x14ac:dyDescent="0.25">
      <c r="A313" s="3">
        <f t="shared" si="77"/>
        <v>10</v>
      </c>
      <c r="B313" s="5"/>
      <c r="C313" s="6"/>
      <c r="D313" s="8"/>
      <c r="E313" s="80"/>
      <c r="F313" s="79"/>
      <c r="G313" s="21" t="s">
        <v>28</v>
      </c>
      <c r="H313" s="23"/>
      <c r="I313" s="54">
        <f t="shared" si="72"/>
        <v>0</v>
      </c>
      <c r="J313" s="7"/>
      <c r="K313" s="54">
        <f t="shared" si="73"/>
        <v>0</v>
      </c>
      <c r="L313" s="33">
        <v>25</v>
      </c>
      <c r="M313" s="4">
        <f t="shared" si="74"/>
        <v>0</v>
      </c>
      <c r="N313" s="4">
        <f t="shared" si="75"/>
        <v>0</v>
      </c>
      <c r="O313" s="4">
        <f t="shared" si="76"/>
        <v>0</v>
      </c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  <c r="AA313" s="53"/>
      <c r="AB313" s="53"/>
      <c r="AC313" s="53"/>
      <c r="AD313" s="53"/>
      <c r="AE313" s="53"/>
      <c r="AF313" s="53"/>
      <c r="AG313" s="53"/>
      <c r="AH313" s="53"/>
      <c r="AI313" s="53"/>
      <c r="AJ313" s="53"/>
      <c r="AK313" s="53"/>
      <c r="AL313" s="53"/>
      <c r="AM313" s="53"/>
      <c r="AN313" s="16"/>
      <c r="AO313" s="24" t="s">
        <v>37</v>
      </c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  <c r="BY313" s="17">
        <v>10</v>
      </c>
      <c r="BZ313" s="18">
        <v>44865</v>
      </c>
      <c r="CA313" s="19" t="e">
        <f>IF(+B313&lt;44592,+#REF!+#REF!+N313,0)</f>
        <v>#REF!</v>
      </c>
      <c r="CB313" s="19">
        <f>IF(+B313&gt;44592,+IF(+B313&lt;44620,+#REF!+#REF!+N313,0),0)</f>
        <v>0</v>
      </c>
      <c r="CC313" s="19"/>
      <c r="CD313" s="19"/>
      <c r="CE313" s="19"/>
      <c r="CF313" s="19"/>
      <c r="CG313" s="19"/>
      <c r="CH313" s="19"/>
      <c r="CI313" s="19"/>
      <c r="CJ313" s="19"/>
      <c r="CK313" s="19"/>
      <c r="CL313" s="19"/>
    </row>
    <row r="314" spans="1:90" x14ac:dyDescent="0.25">
      <c r="A314" s="3">
        <f t="shared" si="77"/>
        <v>11</v>
      </c>
      <c r="B314" s="5"/>
      <c r="C314" s="6"/>
      <c r="D314" s="8"/>
      <c r="E314" s="80"/>
      <c r="F314" s="79"/>
      <c r="G314" s="21" t="s">
        <v>28</v>
      </c>
      <c r="H314" s="23"/>
      <c r="I314" s="54">
        <f t="shared" si="72"/>
        <v>0</v>
      </c>
      <c r="J314" s="7"/>
      <c r="K314" s="54">
        <f t="shared" si="73"/>
        <v>0</v>
      </c>
      <c r="L314" s="33">
        <v>25</v>
      </c>
      <c r="M314" s="4">
        <f t="shared" si="74"/>
        <v>0</v>
      </c>
      <c r="N314" s="4">
        <f t="shared" si="75"/>
        <v>0</v>
      </c>
      <c r="O314" s="4">
        <f t="shared" si="76"/>
        <v>0</v>
      </c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  <c r="AA314" s="53"/>
      <c r="AB314" s="53"/>
      <c r="AC314" s="53"/>
      <c r="AD314" s="53"/>
      <c r="AE314" s="53"/>
      <c r="AF314" s="53"/>
      <c r="AG314" s="53"/>
      <c r="AH314" s="53"/>
      <c r="AI314" s="53"/>
      <c r="AJ314" s="53"/>
      <c r="AK314" s="53"/>
      <c r="AL314" s="53"/>
      <c r="AM314" s="53"/>
      <c r="AN314" s="16"/>
      <c r="AO314" s="24" t="s">
        <v>38</v>
      </c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  <c r="BM314" s="16"/>
      <c r="BN314" s="16"/>
      <c r="BO314" s="16"/>
      <c r="BP314" s="16"/>
      <c r="BQ314" s="16"/>
      <c r="BR314" s="16"/>
      <c r="BS314" s="16"/>
      <c r="BT314" s="16"/>
      <c r="BU314" s="16"/>
      <c r="BV314" s="16"/>
      <c r="BW314" s="16"/>
      <c r="BX314" s="16"/>
      <c r="BY314" s="17">
        <v>11</v>
      </c>
      <c r="BZ314" s="18">
        <v>44895</v>
      </c>
      <c r="CA314" s="19" t="e">
        <f>IF(+B314&lt;44592,+#REF!+#REF!+N314,0)</f>
        <v>#REF!</v>
      </c>
      <c r="CB314" s="19">
        <f>IF(+B314&gt;44592,+IF(+B314&lt;44620,+#REF!+#REF!+N314,0),0)</f>
        <v>0</v>
      </c>
      <c r="CC314" s="19"/>
      <c r="CD314" s="19"/>
      <c r="CE314" s="19"/>
      <c r="CF314" s="19"/>
      <c r="CG314" s="19"/>
      <c r="CH314" s="19"/>
      <c r="CI314" s="19"/>
      <c r="CJ314" s="19"/>
      <c r="CK314" s="19"/>
      <c r="CL314" s="19"/>
    </row>
    <row r="315" spans="1:90" x14ac:dyDescent="0.25">
      <c r="A315" s="3">
        <f t="shared" si="77"/>
        <v>12</v>
      </c>
      <c r="B315" s="5"/>
      <c r="C315" s="6"/>
      <c r="D315" s="8"/>
      <c r="E315" s="80"/>
      <c r="F315" s="79"/>
      <c r="G315" s="21" t="s">
        <v>28</v>
      </c>
      <c r="H315" s="23"/>
      <c r="I315" s="54">
        <f t="shared" si="72"/>
        <v>0</v>
      </c>
      <c r="J315" s="7"/>
      <c r="K315" s="54">
        <f t="shared" si="73"/>
        <v>0</v>
      </c>
      <c r="L315" s="33">
        <v>25</v>
      </c>
      <c r="M315" s="4">
        <f t="shared" si="74"/>
        <v>0</v>
      </c>
      <c r="N315" s="4">
        <f t="shared" si="75"/>
        <v>0</v>
      </c>
      <c r="O315" s="4">
        <f t="shared" si="76"/>
        <v>0</v>
      </c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  <c r="AA315" s="53"/>
      <c r="AB315" s="53"/>
      <c r="AC315" s="53"/>
      <c r="AD315" s="53"/>
      <c r="AE315" s="53"/>
      <c r="AF315" s="53"/>
      <c r="AG315" s="53"/>
      <c r="AH315" s="53"/>
      <c r="AI315" s="53"/>
      <c r="AJ315" s="53"/>
      <c r="AK315" s="53"/>
      <c r="AL315" s="53"/>
      <c r="AM315" s="53"/>
      <c r="AN315" s="16"/>
      <c r="AO315" s="24" t="s">
        <v>39</v>
      </c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  <c r="BO315" s="16"/>
      <c r="BP315" s="16"/>
      <c r="BQ315" s="16"/>
      <c r="BR315" s="16"/>
      <c r="BS315" s="16"/>
      <c r="BT315" s="16"/>
      <c r="BU315" s="16"/>
      <c r="BV315" s="16"/>
      <c r="BW315" s="16"/>
      <c r="BX315" s="16"/>
      <c r="BY315" s="17">
        <v>12</v>
      </c>
      <c r="BZ315" s="18">
        <v>44926</v>
      </c>
      <c r="CA315" s="19" t="e">
        <f>IF(+B315&lt;44592,+#REF!+#REF!+N315,0)</f>
        <v>#REF!</v>
      </c>
      <c r="CB315" s="19">
        <f>IF(+B315&gt;44592,+IF(+B315&lt;44620,+#REF!+#REF!+N315,0),0)</f>
        <v>0</v>
      </c>
      <c r="CC315" s="19"/>
      <c r="CD315" s="19"/>
      <c r="CE315" s="19"/>
      <c r="CF315" s="19"/>
      <c r="CG315" s="19"/>
      <c r="CH315" s="19"/>
      <c r="CI315" s="19"/>
      <c r="CJ315" s="19"/>
      <c r="CK315" s="19"/>
      <c r="CL315" s="19"/>
    </row>
    <row r="316" spans="1:90" x14ac:dyDescent="0.25">
      <c r="A316" s="3">
        <f t="shared" si="77"/>
        <v>13</v>
      </c>
      <c r="B316" s="5"/>
      <c r="C316" s="6"/>
      <c r="D316" s="8"/>
      <c r="E316" s="80"/>
      <c r="F316" s="79"/>
      <c r="G316" s="21" t="s">
        <v>28</v>
      </c>
      <c r="H316" s="23"/>
      <c r="I316" s="54">
        <f t="shared" si="72"/>
        <v>0</v>
      </c>
      <c r="J316" s="7"/>
      <c r="K316" s="54">
        <f t="shared" si="73"/>
        <v>0</v>
      </c>
      <c r="L316" s="33">
        <v>25</v>
      </c>
      <c r="M316" s="4">
        <f t="shared" si="74"/>
        <v>0</v>
      </c>
      <c r="N316" s="4">
        <f t="shared" si="75"/>
        <v>0</v>
      </c>
      <c r="O316" s="4">
        <f t="shared" si="76"/>
        <v>0</v>
      </c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  <c r="AA316" s="53"/>
      <c r="AB316" s="53"/>
      <c r="AC316" s="53"/>
      <c r="AD316" s="53"/>
      <c r="AE316" s="53"/>
      <c r="AF316" s="53"/>
      <c r="AG316" s="53"/>
      <c r="AH316" s="53"/>
      <c r="AI316" s="53"/>
      <c r="AJ316" s="53"/>
      <c r="AK316" s="53"/>
      <c r="AL316" s="53"/>
      <c r="AM316" s="53"/>
      <c r="AN316" s="16"/>
      <c r="AO316" s="24" t="s">
        <v>40</v>
      </c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  <c r="BS316" s="16"/>
      <c r="BT316" s="16"/>
      <c r="BU316" s="16"/>
      <c r="BV316" s="16"/>
      <c r="BW316" s="16"/>
      <c r="BX316" s="16"/>
      <c r="BY316" s="17"/>
      <c r="BZ316" s="20"/>
      <c r="CA316" s="19" t="e">
        <f>IF(+B316&lt;44592,+#REF!+#REF!+N316,0)</f>
        <v>#REF!</v>
      </c>
      <c r="CB316" s="19">
        <f>IF(+B316&gt;44592,+IF(+B316&lt;44620,+#REF!+#REF!+N316,0),0)</f>
        <v>0</v>
      </c>
      <c r="CC316" s="19"/>
      <c r="CD316" s="19"/>
      <c r="CE316" s="19"/>
      <c r="CF316" s="19"/>
      <c r="CG316" s="19"/>
      <c r="CH316" s="19"/>
      <c r="CI316" s="19"/>
      <c r="CJ316" s="19"/>
      <c r="CK316" s="19"/>
      <c r="CL316" s="19"/>
    </row>
    <row r="317" spans="1:90" x14ac:dyDescent="0.25">
      <c r="A317" s="3">
        <f t="shared" si="77"/>
        <v>14</v>
      </c>
      <c r="B317" s="5"/>
      <c r="C317" s="6"/>
      <c r="D317" s="8"/>
      <c r="E317" s="80"/>
      <c r="F317" s="79"/>
      <c r="G317" s="21" t="s">
        <v>28</v>
      </c>
      <c r="H317" s="23"/>
      <c r="I317" s="54">
        <f t="shared" si="72"/>
        <v>0</v>
      </c>
      <c r="J317" s="7"/>
      <c r="K317" s="54">
        <f t="shared" si="73"/>
        <v>0</v>
      </c>
      <c r="L317" s="33">
        <v>25</v>
      </c>
      <c r="M317" s="4">
        <f t="shared" si="74"/>
        <v>0</v>
      </c>
      <c r="N317" s="4">
        <f t="shared" si="75"/>
        <v>0</v>
      </c>
      <c r="O317" s="4">
        <f t="shared" si="76"/>
        <v>0</v>
      </c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  <c r="AA317" s="53"/>
      <c r="AB317" s="53"/>
      <c r="AC317" s="53"/>
      <c r="AD317" s="53"/>
      <c r="AE317" s="53"/>
      <c r="AF317" s="53"/>
      <c r="AG317" s="53"/>
      <c r="AH317" s="53"/>
      <c r="AI317" s="53"/>
      <c r="AJ317" s="53"/>
      <c r="AK317" s="53"/>
      <c r="AL317" s="53"/>
      <c r="AM317" s="53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  <c r="BM317" s="16"/>
      <c r="BN317" s="16"/>
      <c r="BO317" s="16"/>
      <c r="BP317" s="16"/>
      <c r="BQ317" s="16"/>
      <c r="BR317" s="16"/>
      <c r="BS317" s="16"/>
      <c r="BT317" s="16"/>
      <c r="BU317" s="16"/>
      <c r="BV317" s="16"/>
      <c r="BW317" s="16"/>
      <c r="BX317" s="16"/>
      <c r="BY317" s="17"/>
      <c r="BZ317" s="20"/>
      <c r="CA317" s="19" t="e">
        <f>IF(+B317&lt;44592,+#REF!+#REF!+N317,0)</f>
        <v>#REF!</v>
      </c>
      <c r="CB317" s="19">
        <f>IF(+B317&gt;44592,+IF(+B317&lt;44620,+#REF!+#REF!+N317,0),0)</f>
        <v>0</v>
      </c>
      <c r="CC317" s="19"/>
      <c r="CD317" s="19"/>
      <c r="CE317" s="19"/>
      <c r="CF317" s="19"/>
      <c r="CG317" s="19"/>
      <c r="CH317" s="19"/>
      <c r="CI317" s="19"/>
      <c r="CJ317" s="19"/>
      <c r="CK317" s="19"/>
      <c r="CL317" s="19"/>
    </row>
    <row r="318" spans="1:90" x14ac:dyDescent="0.25">
      <c r="A318" s="3">
        <f t="shared" si="77"/>
        <v>15</v>
      </c>
      <c r="B318" s="5"/>
      <c r="C318" s="6"/>
      <c r="D318" s="8"/>
      <c r="E318" s="80"/>
      <c r="F318" s="79"/>
      <c r="G318" s="21" t="s">
        <v>28</v>
      </c>
      <c r="H318" s="23"/>
      <c r="I318" s="54">
        <f t="shared" si="72"/>
        <v>0</v>
      </c>
      <c r="J318" s="7"/>
      <c r="K318" s="54">
        <f t="shared" si="73"/>
        <v>0</v>
      </c>
      <c r="L318" s="33">
        <v>25</v>
      </c>
      <c r="M318" s="4">
        <f t="shared" si="74"/>
        <v>0</v>
      </c>
      <c r="N318" s="4">
        <f t="shared" si="75"/>
        <v>0</v>
      </c>
      <c r="O318" s="4">
        <f t="shared" si="76"/>
        <v>0</v>
      </c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  <c r="AA318" s="53"/>
      <c r="AB318" s="53"/>
      <c r="AC318" s="53"/>
      <c r="AD318" s="53"/>
      <c r="AE318" s="53"/>
      <c r="AF318" s="53"/>
      <c r="AG318" s="53"/>
      <c r="AH318" s="53"/>
      <c r="AI318" s="53"/>
      <c r="AJ318" s="53"/>
      <c r="AK318" s="53"/>
      <c r="AL318" s="53"/>
      <c r="AM318" s="53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  <c r="BO318" s="16"/>
      <c r="BP318" s="16"/>
      <c r="BQ318" s="16"/>
      <c r="BR318" s="16"/>
      <c r="BS318" s="16"/>
      <c r="BT318" s="16"/>
      <c r="BU318" s="16"/>
      <c r="BV318" s="16"/>
      <c r="BW318" s="16"/>
      <c r="BX318" s="16"/>
      <c r="BY318" s="17"/>
      <c r="BZ318" s="20"/>
      <c r="CA318" s="19" t="e">
        <f>IF(+B318&lt;44592,+#REF!+#REF!+N318,0)</f>
        <v>#REF!</v>
      </c>
      <c r="CB318" s="19">
        <f>IF(+B318&gt;44592,+IF(+B318&lt;44620,+#REF!+#REF!+N318,0),0)</f>
        <v>0</v>
      </c>
      <c r="CC318" s="19"/>
      <c r="CD318" s="19"/>
      <c r="CE318" s="19"/>
      <c r="CF318" s="19"/>
      <c r="CG318" s="19"/>
      <c r="CH318" s="19"/>
      <c r="CI318" s="19"/>
      <c r="CJ318" s="19"/>
      <c r="CK318" s="19"/>
      <c r="CL318" s="19"/>
    </row>
    <row r="319" spans="1:90" x14ac:dyDescent="0.25">
      <c r="A319" s="3">
        <f t="shared" si="77"/>
        <v>16</v>
      </c>
      <c r="B319" s="5"/>
      <c r="C319" s="6"/>
      <c r="D319" s="8"/>
      <c r="E319" s="80"/>
      <c r="F319" s="79"/>
      <c r="G319" s="21" t="s">
        <v>28</v>
      </c>
      <c r="H319" s="23"/>
      <c r="I319" s="54">
        <f t="shared" si="72"/>
        <v>0</v>
      </c>
      <c r="J319" s="7"/>
      <c r="K319" s="54">
        <f t="shared" si="73"/>
        <v>0</v>
      </c>
      <c r="L319" s="33">
        <v>25</v>
      </c>
      <c r="M319" s="4">
        <f t="shared" si="74"/>
        <v>0</v>
      </c>
      <c r="N319" s="4">
        <f t="shared" si="75"/>
        <v>0</v>
      </c>
      <c r="O319" s="4">
        <f t="shared" si="76"/>
        <v>0</v>
      </c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  <c r="AA319" s="53"/>
      <c r="AB319" s="53"/>
      <c r="AC319" s="53"/>
      <c r="AD319" s="53"/>
      <c r="AE319" s="53"/>
      <c r="AF319" s="53"/>
      <c r="AG319" s="53"/>
      <c r="AH319" s="53"/>
      <c r="AI319" s="53"/>
      <c r="AJ319" s="53"/>
      <c r="AK319" s="53"/>
      <c r="AL319" s="53"/>
      <c r="AM319" s="53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  <c r="BO319" s="16"/>
      <c r="BP319" s="16"/>
      <c r="BQ319" s="16"/>
      <c r="BR319" s="16"/>
      <c r="BS319" s="16"/>
      <c r="BT319" s="16"/>
      <c r="BU319" s="16"/>
      <c r="BV319" s="16"/>
      <c r="BW319" s="16"/>
      <c r="BX319" s="16"/>
      <c r="BY319" s="17"/>
      <c r="BZ319" s="20"/>
      <c r="CA319" s="19" t="e">
        <f>IF(+B319&lt;44592,+#REF!+#REF!+N319,0)</f>
        <v>#REF!</v>
      </c>
      <c r="CB319" s="19">
        <f>IF(+B319&gt;44592,+IF(+B319&lt;44620,+#REF!+#REF!+N319,0),0)</f>
        <v>0</v>
      </c>
      <c r="CC319" s="19"/>
      <c r="CD319" s="19"/>
      <c r="CE319" s="19"/>
      <c r="CF319" s="19"/>
      <c r="CG319" s="19"/>
      <c r="CH319" s="19"/>
      <c r="CI319" s="19"/>
      <c r="CJ319" s="19"/>
      <c r="CK319" s="19"/>
      <c r="CL319" s="19"/>
    </row>
    <row r="320" spans="1:90" x14ac:dyDescent="0.25">
      <c r="A320" s="3">
        <f t="shared" si="77"/>
        <v>17</v>
      </c>
      <c r="B320" s="5"/>
      <c r="C320" s="6"/>
      <c r="D320" s="8"/>
      <c r="E320" s="80"/>
      <c r="F320" s="79"/>
      <c r="G320" s="21" t="s">
        <v>28</v>
      </c>
      <c r="H320" s="23"/>
      <c r="I320" s="54">
        <f t="shared" si="72"/>
        <v>0</v>
      </c>
      <c r="J320" s="7"/>
      <c r="K320" s="54">
        <f t="shared" si="73"/>
        <v>0</v>
      </c>
      <c r="L320" s="33">
        <v>25</v>
      </c>
      <c r="M320" s="4">
        <f t="shared" si="74"/>
        <v>0</v>
      </c>
      <c r="N320" s="4">
        <f t="shared" si="75"/>
        <v>0</v>
      </c>
      <c r="O320" s="4">
        <f t="shared" si="76"/>
        <v>0</v>
      </c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  <c r="AA320" s="53"/>
      <c r="AB320" s="53"/>
      <c r="AC320" s="53"/>
      <c r="AD320" s="53"/>
      <c r="AE320" s="53"/>
      <c r="AF320" s="53"/>
      <c r="AG320" s="53"/>
      <c r="AH320" s="53"/>
      <c r="AI320" s="53"/>
      <c r="AJ320" s="53"/>
      <c r="AK320" s="53"/>
      <c r="AL320" s="53"/>
      <c r="AM320" s="53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  <c r="BL320" s="16"/>
      <c r="BM320" s="16"/>
      <c r="BN320" s="16"/>
      <c r="BO320" s="16"/>
      <c r="BP320" s="16"/>
      <c r="BQ320" s="16"/>
      <c r="BR320" s="16"/>
      <c r="BS320" s="16"/>
      <c r="BT320" s="16"/>
      <c r="BU320" s="16"/>
      <c r="BV320" s="16"/>
      <c r="BW320" s="16"/>
      <c r="BX320" s="16"/>
      <c r="BY320" s="17"/>
      <c r="BZ320" s="20"/>
      <c r="CA320" s="19" t="e">
        <f>IF(+B320&lt;44592,+#REF!+#REF!+N320,0)</f>
        <v>#REF!</v>
      </c>
      <c r="CB320" s="19">
        <f>IF(+B320&gt;44592,+IF(+B320&lt;44620,+#REF!+#REF!+N320,0),0)</f>
        <v>0</v>
      </c>
      <c r="CC320" s="19"/>
      <c r="CD320" s="19"/>
      <c r="CE320" s="19"/>
      <c r="CF320" s="19"/>
      <c r="CG320" s="19"/>
      <c r="CH320" s="19"/>
      <c r="CI320" s="19"/>
      <c r="CJ320" s="19"/>
      <c r="CK320" s="19"/>
      <c r="CL320" s="19"/>
    </row>
    <row r="321" spans="1:92" x14ac:dyDescent="0.25">
      <c r="A321" s="3">
        <f t="shared" si="77"/>
        <v>18</v>
      </c>
      <c r="B321" s="5"/>
      <c r="C321" s="6"/>
      <c r="D321" s="8"/>
      <c r="E321" s="80"/>
      <c r="F321" s="79"/>
      <c r="G321" s="21" t="s">
        <v>28</v>
      </c>
      <c r="H321" s="23"/>
      <c r="I321" s="54">
        <f t="shared" si="72"/>
        <v>0</v>
      </c>
      <c r="J321" s="7"/>
      <c r="K321" s="54">
        <f t="shared" si="73"/>
        <v>0</v>
      </c>
      <c r="L321" s="33">
        <v>25</v>
      </c>
      <c r="M321" s="4">
        <f t="shared" si="74"/>
        <v>0</v>
      </c>
      <c r="N321" s="4">
        <f t="shared" si="75"/>
        <v>0</v>
      </c>
      <c r="O321" s="4">
        <f t="shared" si="76"/>
        <v>0</v>
      </c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  <c r="AA321" s="53"/>
      <c r="AB321" s="53"/>
      <c r="AC321" s="53"/>
      <c r="AD321" s="53"/>
      <c r="AE321" s="53"/>
      <c r="AF321" s="53"/>
      <c r="AG321" s="53"/>
      <c r="AH321" s="53"/>
      <c r="AI321" s="53"/>
      <c r="AJ321" s="53"/>
      <c r="AK321" s="53"/>
      <c r="AL321" s="53"/>
      <c r="AM321" s="53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/>
      <c r="BO321" s="16"/>
      <c r="BP321" s="16"/>
      <c r="BQ321" s="16"/>
      <c r="BR321" s="16"/>
      <c r="BS321" s="16"/>
      <c r="BT321" s="16"/>
      <c r="BU321" s="16"/>
      <c r="BV321" s="16"/>
      <c r="BW321" s="16"/>
      <c r="BX321" s="16"/>
      <c r="BY321" s="17"/>
      <c r="BZ321" s="20"/>
      <c r="CA321" s="19" t="e">
        <f>IF(+B321&lt;44592,+#REF!+#REF!+N321,0)</f>
        <v>#REF!</v>
      </c>
      <c r="CB321" s="19">
        <f>IF(+B321&gt;44592,+IF(+B321&lt;44620,+#REF!+#REF!+N321,0),0)</f>
        <v>0</v>
      </c>
      <c r="CC321" s="19"/>
      <c r="CD321" s="19"/>
      <c r="CE321" s="19"/>
      <c r="CF321" s="19"/>
      <c r="CG321" s="19"/>
      <c r="CH321" s="19"/>
      <c r="CI321" s="19"/>
      <c r="CJ321" s="19"/>
      <c r="CK321" s="19"/>
      <c r="CL321" s="19"/>
    </row>
    <row r="322" spans="1:92" x14ac:dyDescent="0.25">
      <c r="A322" s="3">
        <f t="shared" si="77"/>
        <v>19</v>
      </c>
      <c r="B322" s="5"/>
      <c r="C322" s="6"/>
      <c r="D322" s="8"/>
      <c r="E322" s="80"/>
      <c r="F322" s="79"/>
      <c r="G322" s="21" t="s">
        <v>28</v>
      </c>
      <c r="H322" s="23"/>
      <c r="I322" s="54">
        <f t="shared" si="72"/>
        <v>0</v>
      </c>
      <c r="J322" s="7"/>
      <c r="K322" s="54">
        <f t="shared" si="73"/>
        <v>0</v>
      </c>
      <c r="L322" s="33">
        <v>25</v>
      </c>
      <c r="M322" s="4">
        <f t="shared" si="74"/>
        <v>0</v>
      </c>
      <c r="N322" s="4">
        <f t="shared" si="75"/>
        <v>0</v>
      </c>
      <c r="O322" s="4">
        <f t="shared" si="76"/>
        <v>0</v>
      </c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  <c r="AA322" s="53"/>
      <c r="AB322" s="53"/>
      <c r="AC322" s="53"/>
      <c r="AD322" s="53"/>
      <c r="AE322" s="53"/>
      <c r="AF322" s="53"/>
      <c r="AG322" s="53"/>
      <c r="AH322" s="53"/>
      <c r="AI322" s="53"/>
      <c r="AJ322" s="53"/>
      <c r="AK322" s="53"/>
      <c r="AL322" s="53"/>
      <c r="AM322" s="53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  <c r="BY322" s="17"/>
      <c r="BZ322" s="20"/>
      <c r="CA322" s="19" t="e">
        <f>IF(+B322&lt;44592,+#REF!+#REF!+N322,0)</f>
        <v>#REF!</v>
      </c>
      <c r="CB322" s="19">
        <f>IF(+B322&gt;44592,+IF(+B322&lt;44620,+#REF!+#REF!+N322,0),0)</f>
        <v>0</v>
      </c>
      <c r="CC322" s="19"/>
      <c r="CD322" s="19"/>
      <c r="CE322" s="19"/>
      <c r="CF322" s="19"/>
      <c r="CG322" s="19"/>
      <c r="CH322" s="19"/>
      <c r="CI322" s="19"/>
      <c r="CJ322" s="19"/>
      <c r="CK322" s="19"/>
      <c r="CL322" s="19"/>
    </row>
    <row r="323" spans="1:92" x14ac:dyDescent="0.25">
      <c r="A323" s="3">
        <f t="shared" si="77"/>
        <v>20</v>
      </c>
      <c r="B323" s="5"/>
      <c r="C323" s="6"/>
      <c r="D323" s="8"/>
      <c r="E323" s="80"/>
      <c r="F323" s="79"/>
      <c r="G323" s="21" t="s">
        <v>28</v>
      </c>
      <c r="H323" s="23"/>
      <c r="I323" s="54">
        <f t="shared" si="72"/>
        <v>0</v>
      </c>
      <c r="J323" s="7"/>
      <c r="K323" s="54">
        <f t="shared" si="73"/>
        <v>0</v>
      </c>
      <c r="L323" s="33">
        <v>25</v>
      </c>
      <c r="M323" s="4">
        <f t="shared" si="74"/>
        <v>0</v>
      </c>
      <c r="N323" s="4">
        <f t="shared" si="75"/>
        <v>0</v>
      </c>
      <c r="O323" s="4">
        <f t="shared" si="76"/>
        <v>0</v>
      </c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  <c r="AA323" s="53"/>
      <c r="AB323" s="53"/>
      <c r="AC323" s="53"/>
      <c r="AD323" s="53"/>
      <c r="AE323" s="53"/>
      <c r="AF323" s="53"/>
      <c r="AG323" s="53"/>
      <c r="AH323" s="53"/>
      <c r="AI323" s="53"/>
      <c r="AJ323" s="53"/>
      <c r="AK323" s="53"/>
      <c r="AL323" s="53"/>
      <c r="AM323" s="53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/>
      <c r="BO323" s="16"/>
      <c r="BP323" s="16"/>
      <c r="BQ323" s="16"/>
      <c r="BR323" s="16"/>
      <c r="BS323" s="16"/>
      <c r="BT323" s="16"/>
      <c r="BU323" s="16"/>
      <c r="BV323" s="16"/>
      <c r="BW323" s="16"/>
      <c r="BX323" s="16"/>
      <c r="BY323" s="17"/>
      <c r="BZ323" s="20"/>
      <c r="CA323" s="19" t="e">
        <f>IF(+B323&lt;44592,+#REF!+#REF!+N323,0)</f>
        <v>#REF!</v>
      </c>
      <c r="CB323" s="19">
        <f>IF(+B323&gt;44592,+IF(+B323&lt;44620,+#REF!+#REF!+N323,0),0)</f>
        <v>0</v>
      </c>
      <c r="CC323" s="19"/>
      <c r="CD323" s="19"/>
      <c r="CE323" s="19"/>
      <c r="CF323" s="19"/>
      <c r="CG323" s="19"/>
      <c r="CH323" s="19"/>
      <c r="CI323" s="19"/>
      <c r="CJ323" s="19"/>
      <c r="CK323" s="19"/>
      <c r="CL323" s="19"/>
    </row>
    <row r="324" spans="1:92" x14ac:dyDescent="0.25">
      <c r="A324" s="3">
        <f t="shared" si="77"/>
        <v>21</v>
      </c>
      <c r="B324" s="5"/>
      <c r="C324" s="6"/>
      <c r="D324" s="8"/>
      <c r="E324" s="80"/>
      <c r="F324" s="79"/>
      <c r="G324" s="21" t="s">
        <v>28</v>
      </c>
      <c r="H324" s="23"/>
      <c r="I324" s="54">
        <f t="shared" si="72"/>
        <v>0</v>
      </c>
      <c r="J324" s="7"/>
      <c r="K324" s="54">
        <f t="shared" si="73"/>
        <v>0</v>
      </c>
      <c r="L324" s="33">
        <v>25</v>
      </c>
      <c r="M324" s="4">
        <f t="shared" si="74"/>
        <v>0</v>
      </c>
      <c r="N324" s="4">
        <f t="shared" si="75"/>
        <v>0</v>
      </c>
      <c r="O324" s="4">
        <f t="shared" si="76"/>
        <v>0</v>
      </c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  <c r="AA324" s="53"/>
      <c r="AB324" s="53"/>
      <c r="AC324" s="53"/>
      <c r="AD324" s="53"/>
      <c r="AE324" s="53"/>
      <c r="AF324" s="53"/>
      <c r="AG324" s="53"/>
      <c r="AH324" s="53"/>
      <c r="AI324" s="53"/>
      <c r="AJ324" s="53"/>
      <c r="AK324" s="53"/>
      <c r="AL324" s="53"/>
      <c r="AM324" s="53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/>
      <c r="BO324" s="16"/>
      <c r="BP324" s="16"/>
      <c r="BQ324" s="16"/>
      <c r="BR324" s="16"/>
      <c r="BS324" s="16"/>
      <c r="BT324" s="16"/>
      <c r="BU324" s="16"/>
      <c r="BV324" s="16"/>
      <c r="BW324" s="16"/>
      <c r="BX324" s="16"/>
      <c r="BY324" s="17"/>
      <c r="BZ324" s="17"/>
      <c r="CA324" s="19" t="e">
        <f>IF(+B324&lt;44592,+#REF!+#REF!+N324,0)</f>
        <v>#REF!</v>
      </c>
      <c r="CB324" s="19">
        <f>IF(+B324&gt;44592,+IF(+B324&lt;44620,+#REF!+#REF!+N324,0),0)</f>
        <v>0</v>
      </c>
      <c r="CC324" s="19"/>
      <c r="CD324" s="19"/>
      <c r="CE324" s="19"/>
      <c r="CF324" s="19"/>
      <c r="CG324" s="19"/>
      <c r="CH324" s="19"/>
      <c r="CI324" s="19"/>
      <c r="CJ324" s="19"/>
      <c r="CK324" s="19"/>
      <c r="CL324" s="19"/>
    </row>
    <row r="325" spans="1:92" x14ac:dyDescent="0.25">
      <c r="A325" s="3">
        <f t="shared" si="77"/>
        <v>22</v>
      </c>
      <c r="B325" s="5"/>
      <c r="C325" s="6"/>
      <c r="D325" s="8"/>
      <c r="E325" s="80"/>
      <c r="F325" s="79"/>
      <c r="G325" s="21" t="s">
        <v>28</v>
      </c>
      <c r="H325" s="23"/>
      <c r="I325" s="54">
        <f t="shared" si="72"/>
        <v>0</v>
      </c>
      <c r="J325" s="7"/>
      <c r="K325" s="54">
        <f t="shared" si="73"/>
        <v>0</v>
      </c>
      <c r="L325" s="33">
        <v>25</v>
      </c>
      <c r="M325" s="4">
        <f t="shared" si="74"/>
        <v>0</v>
      </c>
      <c r="N325" s="4">
        <f t="shared" si="75"/>
        <v>0</v>
      </c>
      <c r="O325" s="4">
        <f t="shared" si="76"/>
        <v>0</v>
      </c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  <c r="AA325" s="53"/>
      <c r="AB325" s="53"/>
      <c r="AC325" s="53"/>
      <c r="AD325" s="53"/>
      <c r="AE325" s="53"/>
      <c r="AF325" s="53"/>
      <c r="AG325" s="53"/>
      <c r="AH325" s="53"/>
      <c r="AI325" s="53"/>
      <c r="AJ325" s="53"/>
      <c r="AK325" s="53"/>
      <c r="AL325" s="53"/>
      <c r="AM325" s="53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/>
      <c r="BO325" s="16"/>
      <c r="BP325" s="16"/>
      <c r="BQ325" s="16"/>
      <c r="BR325" s="16"/>
      <c r="BS325" s="16"/>
      <c r="BT325" s="16"/>
      <c r="BU325" s="16"/>
      <c r="BV325" s="16"/>
      <c r="BW325" s="16"/>
      <c r="BX325" s="16"/>
      <c r="BY325" s="17"/>
      <c r="BZ325" s="17"/>
      <c r="CA325" s="19" t="e">
        <f>IF(+B325&lt;44592,+#REF!+#REF!+N325,0)</f>
        <v>#REF!</v>
      </c>
      <c r="CB325" s="19">
        <f>IF(+B325&gt;44592,+IF(+B325&lt;44620,+#REF!+#REF!+N325,0),0)</f>
        <v>0</v>
      </c>
      <c r="CC325" s="19"/>
      <c r="CD325" s="19"/>
      <c r="CE325" s="19"/>
      <c r="CF325" s="19"/>
      <c r="CG325" s="19"/>
      <c r="CH325" s="19"/>
      <c r="CI325" s="19"/>
      <c r="CJ325" s="19"/>
      <c r="CK325" s="19"/>
      <c r="CL325" s="19"/>
    </row>
    <row r="326" spans="1:92" x14ac:dyDescent="0.25">
      <c r="A326" s="3">
        <f t="shared" si="77"/>
        <v>23</v>
      </c>
      <c r="B326" s="5"/>
      <c r="C326" s="6"/>
      <c r="D326" s="8"/>
      <c r="E326" s="80"/>
      <c r="F326" s="79"/>
      <c r="G326" s="21" t="s">
        <v>28</v>
      </c>
      <c r="H326" s="23"/>
      <c r="I326" s="54">
        <f t="shared" si="72"/>
        <v>0</v>
      </c>
      <c r="J326" s="7"/>
      <c r="K326" s="54">
        <f t="shared" si="73"/>
        <v>0</v>
      </c>
      <c r="L326" s="33">
        <v>25</v>
      </c>
      <c r="M326" s="4">
        <f t="shared" si="74"/>
        <v>0</v>
      </c>
      <c r="N326" s="4">
        <f t="shared" si="75"/>
        <v>0</v>
      </c>
      <c r="O326" s="4">
        <f t="shared" si="76"/>
        <v>0</v>
      </c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  <c r="AA326" s="53"/>
      <c r="AB326" s="53"/>
      <c r="AC326" s="53"/>
      <c r="AD326" s="53"/>
      <c r="AE326" s="53"/>
      <c r="AF326" s="53"/>
      <c r="AG326" s="53"/>
      <c r="AH326" s="53"/>
      <c r="AI326" s="53"/>
      <c r="AJ326" s="53"/>
      <c r="AK326" s="53"/>
      <c r="AL326" s="53"/>
      <c r="AM326" s="53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  <c r="BS326" s="16"/>
      <c r="BT326" s="16"/>
      <c r="BU326" s="16"/>
      <c r="BV326" s="16"/>
      <c r="BW326" s="16"/>
      <c r="BX326" s="16"/>
      <c r="BY326" s="17"/>
      <c r="BZ326" s="17"/>
      <c r="CA326" s="19" t="e">
        <f>IF(+B326&lt;44592,+#REF!+#REF!+N326,0)</f>
        <v>#REF!</v>
      </c>
      <c r="CB326" s="19">
        <f>IF(+B326&gt;44592,+IF(+B326&lt;44620,+#REF!+#REF!+N326,0),0)</f>
        <v>0</v>
      </c>
      <c r="CC326" s="19"/>
      <c r="CD326" s="19"/>
      <c r="CE326" s="19"/>
      <c r="CF326" s="19"/>
      <c r="CG326" s="19"/>
      <c r="CH326" s="19"/>
      <c r="CI326" s="19"/>
      <c r="CJ326" s="19"/>
      <c r="CK326" s="19"/>
      <c r="CL326" s="19"/>
    </row>
    <row r="327" spans="1:92" x14ac:dyDescent="0.25">
      <c r="A327" s="3">
        <f t="shared" si="77"/>
        <v>24</v>
      </c>
      <c r="B327" s="5"/>
      <c r="C327" s="6"/>
      <c r="D327" s="8"/>
      <c r="E327" s="80"/>
      <c r="F327" s="79"/>
      <c r="G327" s="21" t="s">
        <v>28</v>
      </c>
      <c r="H327" s="23"/>
      <c r="I327" s="54">
        <f t="shared" si="72"/>
        <v>0</v>
      </c>
      <c r="J327" s="7"/>
      <c r="K327" s="54">
        <f t="shared" si="73"/>
        <v>0</v>
      </c>
      <c r="L327" s="33">
        <v>25</v>
      </c>
      <c r="M327" s="4">
        <f t="shared" si="74"/>
        <v>0</v>
      </c>
      <c r="N327" s="4">
        <f t="shared" si="75"/>
        <v>0</v>
      </c>
      <c r="O327" s="4">
        <f t="shared" si="76"/>
        <v>0</v>
      </c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3"/>
      <c r="AA327" s="53"/>
      <c r="AB327" s="53"/>
      <c r="AC327" s="53"/>
      <c r="AD327" s="53"/>
      <c r="AE327" s="53"/>
      <c r="AF327" s="53"/>
      <c r="AG327" s="53"/>
      <c r="AH327" s="53"/>
      <c r="AI327" s="53"/>
      <c r="AJ327" s="53"/>
      <c r="AK327" s="53"/>
      <c r="AL327" s="53"/>
      <c r="AM327" s="53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  <c r="BO327" s="16"/>
      <c r="BP327" s="16"/>
      <c r="BQ327" s="16"/>
      <c r="BR327" s="16"/>
      <c r="BS327" s="16"/>
      <c r="BT327" s="16"/>
      <c r="BU327" s="16"/>
      <c r="BV327" s="16"/>
      <c r="BW327" s="16"/>
      <c r="BX327" s="16"/>
      <c r="BY327" s="17"/>
      <c r="BZ327" s="17"/>
      <c r="CA327" s="19" t="e">
        <f>IF(+B327&lt;44592,+#REF!+#REF!+N327,0)</f>
        <v>#REF!</v>
      </c>
      <c r="CB327" s="19">
        <f>IF(+B327&gt;44592,+IF(+B327&lt;44620,+#REF!+#REF!+N327,0),0)</f>
        <v>0</v>
      </c>
      <c r="CC327" s="19"/>
      <c r="CD327" s="19"/>
      <c r="CE327" s="19"/>
      <c r="CF327" s="19"/>
      <c r="CG327" s="19"/>
      <c r="CH327" s="19"/>
      <c r="CI327" s="19"/>
      <c r="CJ327" s="19"/>
      <c r="CK327" s="19"/>
      <c r="CL327" s="19"/>
    </row>
    <row r="328" spans="1:92" x14ac:dyDescent="0.25">
      <c r="A328" s="3">
        <f t="shared" si="77"/>
        <v>25</v>
      </c>
      <c r="B328" s="5"/>
      <c r="C328" s="6"/>
      <c r="D328" s="8"/>
      <c r="E328" s="80"/>
      <c r="F328" s="79"/>
      <c r="G328" s="21" t="s">
        <v>28</v>
      </c>
      <c r="H328" s="23"/>
      <c r="I328" s="54">
        <f t="shared" si="72"/>
        <v>0</v>
      </c>
      <c r="J328" s="7"/>
      <c r="K328" s="54">
        <f t="shared" si="73"/>
        <v>0</v>
      </c>
      <c r="L328" s="33">
        <v>25</v>
      </c>
      <c r="M328" s="4">
        <f t="shared" si="74"/>
        <v>0</v>
      </c>
      <c r="N328" s="4">
        <f t="shared" si="75"/>
        <v>0</v>
      </c>
      <c r="O328" s="4">
        <f t="shared" si="76"/>
        <v>0</v>
      </c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  <c r="AA328" s="53"/>
      <c r="AB328" s="53"/>
      <c r="AC328" s="53"/>
      <c r="AD328" s="53"/>
      <c r="AE328" s="53"/>
      <c r="AF328" s="53"/>
      <c r="AG328" s="53"/>
      <c r="AH328" s="53"/>
      <c r="AI328" s="53"/>
      <c r="AJ328" s="53"/>
      <c r="AK328" s="53"/>
      <c r="AL328" s="53"/>
      <c r="AM328" s="53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/>
      <c r="BO328" s="16"/>
      <c r="BP328" s="16"/>
      <c r="BQ328" s="16"/>
      <c r="BR328" s="16"/>
      <c r="BS328" s="16"/>
      <c r="BT328" s="16"/>
      <c r="BU328" s="16"/>
      <c r="BV328" s="16"/>
      <c r="BW328" s="16"/>
      <c r="BX328" s="16"/>
      <c r="BY328" s="17"/>
      <c r="BZ328" s="17"/>
      <c r="CA328" s="17"/>
      <c r="CB328" s="17"/>
      <c r="CC328" s="17"/>
      <c r="CD328" s="17"/>
      <c r="CE328" s="17"/>
    </row>
    <row r="329" spans="1:92" ht="4.5" customHeight="1" x14ac:dyDescent="0.25">
      <c r="A329" s="89"/>
      <c r="B329" s="90"/>
      <c r="C329" s="90"/>
      <c r="D329" s="90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1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3"/>
      <c r="AA329" s="53"/>
      <c r="AB329" s="53"/>
      <c r="AC329" s="53"/>
      <c r="AD329" s="53"/>
      <c r="AE329" s="53"/>
      <c r="AF329" s="53"/>
      <c r="AG329" s="53"/>
      <c r="AH329" s="53"/>
      <c r="AI329" s="53"/>
      <c r="AJ329" s="53"/>
      <c r="AK329" s="53"/>
      <c r="AL329" s="53"/>
      <c r="AM329" s="53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/>
      <c r="BO329" s="16"/>
      <c r="BP329" s="16"/>
      <c r="BQ329" s="16"/>
      <c r="BR329" s="16"/>
      <c r="BS329" s="16"/>
      <c r="BT329" s="16"/>
      <c r="BU329" s="16"/>
      <c r="BV329" s="16"/>
      <c r="BW329" s="16"/>
      <c r="BX329" s="16"/>
      <c r="BY329" s="17"/>
      <c r="BZ329" s="17"/>
      <c r="CA329" s="17"/>
      <c r="CB329" s="17"/>
      <c r="CC329" s="17"/>
      <c r="CD329" s="17"/>
      <c r="CE329" s="17"/>
    </row>
    <row r="330" spans="1:92" s="88" customFormat="1" x14ac:dyDescent="0.25">
      <c r="A330" s="3" t="s">
        <v>102</v>
      </c>
      <c r="B330" s="3" t="s">
        <v>102</v>
      </c>
      <c r="C330" s="3" t="s">
        <v>102</v>
      </c>
      <c r="D330" s="3" t="s">
        <v>102</v>
      </c>
      <c r="E330" s="3" t="s">
        <v>102</v>
      </c>
      <c r="F330" s="3" t="s">
        <v>102</v>
      </c>
      <c r="G330" s="3" t="s">
        <v>102</v>
      </c>
      <c r="H330" s="3" t="s">
        <v>102</v>
      </c>
      <c r="I330" s="4">
        <f>SUM(I304:I328)</f>
        <v>0</v>
      </c>
      <c r="J330" s="4">
        <f t="shared" ref="J330:K330" si="78">SUM(J304:J328)</f>
        <v>0</v>
      </c>
      <c r="K330" s="4">
        <f t="shared" si="78"/>
        <v>0</v>
      </c>
      <c r="L330" s="3" t="s">
        <v>102</v>
      </c>
      <c r="M330" s="4">
        <f t="shared" ref="M330:O330" si="79">SUM(M304:M328)</f>
        <v>0</v>
      </c>
      <c r="N330" s="4">
        <f t="shared" si="79"/>
        <v>0</v>
      </c>
      <c r="O330" s="4">
        <f t="shared" si="79"/>
        <v>0</v>
      </c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84"/>
      <c r="AM330" s="84"/>
      <c r="AN330" s="85"/>
      <c r="AO330" s="85"/>
      <c r="AP330" s="85"/>
      <c r="AQ330" s="85"/>
      <c r="AR330" s="85"/>
      <c r="AS330" s="85"/>
      <c r="AT330" s="85"/>
      <c r="AU330" s="85"/>
      <c r="AV330" s="85"/>
      <c r="AW330" s="85"/>
      <c r="AX330" s="85"/>
      <c r="AY330" s="85"/>
      <c r="AZ330" s="85"/>
      <c r="BA330" s="85"/>
      <c r="BB330" s="85"/>
      <c r="BC330" s="85"/>
      <c r="BD330" s="85"/>
      <c r="BE330" s="85"/>
      <c r="BF330" s="85"/>
      <c r="BG330" s="85"/>
      <c r="BH330" s="85"/>
      <c r="BI330" s="85"/>
      <c r="BJ330" s="85"/>
      <c r="BK330" s="85"/>
      <c r="BL330" s="85"/>
      <c r="BM330" s="85"/>
      <c r="BN330" s="85"/>
      <c r="BO330" s="85"/>
      <c r="BP330" s="85"/>
      <c r="BQ330" s="85"/>
      <c r="BR330" s="85"/>
      <c r="BS330" s="85"/>
      <c r="BT330" s="85"/>
      <c r="BU330" s="85"/>
      <c r="BV330" s="85"/>
      <c r="BW330" s="85"/>
      <c r="BX330" s="85"/>
      <c r="BY330" s="86"/>
      <c r="BZ330" s="86"/>
      <c r="CA330" s="86"/>
      <c r="CB330" s="86"/>
      <c r="CC330" s="86"/>
      <c r="CD330" s="86"/>
      <c r="CE330" s="86"/>
      <c r="CF330" s="87"/>
      <c r="CG330" s="87"/>
      <c r="CH330" s="87"/>
      <c r="CI330" s="87"/>
      <c r="CJ330" s="87"/>
      <c r="CK330" s="87"/>
      <c r="CL330" s="87"/>
      <c r="CM330" s="87"/>
      <c r="CN330" s="87"/>
    </row>
    <row r="331" spans="1:92" x14ac:dyDescent="0.25">
      <c r="A331" s="1" t="s">
        <v>7</v>
      </c>
      <c r="C331" s="28" t="str">
        <f>+C298</f>
        <v>TVRTKA XY D.O.O.</v>
      </c>
      <c r="D331" s="92"/>
      <c r="E331" s="92"/>
      <c r="F331" s="92"/>
      <c r="G331" s="92"/>
      <c r="H331" s="93"/>
      <c r="I331" s="93"/>
      <c r="J331" s="93"/>
      <c r="K331" s="27"/>
      <c r="L331" s="32"/>
    </row>
    <row r="332" spans="1:92" x14ac:dyDescent="0.25">
      <c r="A332" s="1" t="s">
        <v>9</v>
      </c>
      <c r="C332" s="30" t="str">
        <f>+C299</f>
        <v>91184883380</v>
      </c>
      <c r="D332" s="94"/>
      <c r="E332" s="95"/>
      <c r="F332" s="95"/>
      <c r="G332" s="28" t="str">
        <f>+G299</f>
        <v>KARLOVAC, VINIČKI PUT 20</v>
      </c>
      <c r="H332" s="92"/>
      <c r="I332" s="92"/>
      <c r="J332" s="92"/>
      <c r="K332" s="27"/>
      <c r="L332" s="32"/>
    </row>
    <row r="334" spans="1:92" ht="18.75" x14ac:dyDescent="0.25">
      <c r="A334" s="47" t="s">
        <v>131</v>
      </c>
      <c r="B334" s="47"/>
      <c r="C334" s="47"/>
      <c r="D334" s="47"/>
      <c r="E334" s="47"/>
      <c r="F334" s="47"/>
      <c r="G334" s="47"/>
      <c r="H334" s="47"/>
      <c r="I334" s="47"/>
      <c r="J334" s="47"/>
      <c r="K334" s="48" t="s">
        <v>100</v>
      </c>
      <c r="L334" s="51">
        <v>44866</v>
      </c>
      <c r="M334" s="49" t="s">
        <v>101</v>
      </c>
      <c r="N334" s="51">
        <v>44895</v>
      </c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0"/>
      <c r="AC334" s="50"/>
      <c r="AD334" s="50"/>
      <c r="AE334" s="50"/>
      <c r="AF334" s="50"/>
      <c r="AG334" s="50"/>
      <c r="AH334" s="50"/>
      <c r="AI334" s="50"/>
      <c r="AJ334" s="50"/>
      <c r="AK334" s="50"/>
      <c r="AL334" s="50"/>
      <c r="AM334" s="50"/>
    </row>
    <row r="335" spans="1:92" ht="18" x14ac:dyDescent="0.25">
      <c r="A335" s="25" t="s">
        <v>0</v>
      </c>
      <c r="B335" s="25" t="s">
        <v>6</v>
      </c>
      <c r="C335" s="25" t="s">
        <v>1</v>
      </c>
      <c r="D335" s="26" t="s">
        <v>24</v>
      </c>
      <c r="E335" s="26" t="s">
        <v>106</v>
      </c>
      <c r="F335" s="26" t="s">
        <v>107</v>
      </c>
      <c r="G335" s="81" t="s">
        <v>25</v>
      </c>
      <c r="H335" s="26" t="s">
        <v>31</v>
      </c>
      <c r="I335" s="26" t="s">
        <v>41</v>
      </c>
      <c r="J335" s="26" t="s">
        <v>2</v>
      </c>
      <c r="K335" s="26" t="s">
        <v>42</v>
      </c>
      <c r="L335" s="82" t="s">
        <v>43</v>
      </c>
      <c r="M335" s="26" t="s">
        <v>3</v>
      </c>
      <c r="N335" s="26" t="s">
        <v>4</v>
      </c>
      <c r="O335" s="26" t="s">
        <v>5</v>
      </c>
      <c r="P335" s="52"/>
      <c r="Q335" s="83" t="s">
        <v>111</v>
      </c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  <c r="AC335" s="52"/>
      <c r="AD335" s="52"/>
      <c r="AE335" s="52"/>
      <c r="AF335" s="52"/>
      <c r="AG335" s="52"/>
      <c r="AH335" s="52"/>
      <c r="AI335" s="52"/>
      <c r="AJ335" s="52"/>
      <c r="AK335" s="52"/>
      <c r="AL335" s="52"/>
      <c r="AM335" s="52"/>
      <c r="AN335" s="12"/>
      <c r="AO335" s="12" t="s">
        <v>25</v>
      </c>
      <c r="AP335" s="12"/>
      <c r="AQ335" s="12"/>
      <c r="AR335" s="12"/>
      <c r="AS335" s="12"/>
      <c r="AT335" s="12"/>
      <c r="AU335" s="12"/>
      <c r="AV335" s="12"/>
      <c r="AW335" s="12"/>
      <c r="AX335" s="12"/>
      <c r="AY335" s="12"/>
      <c r="AZ335" s="12"/>
      <c r="BA335" s="12"/>
      <c r="BB335" s="12"/>
      <c r="BC335" s="12"/>
      <c r="BD335" s="12"/>
      <c r="BE335" s="12"/>
      <c r="BF335" s="12"/>
      <c r="BG335" s="12"/>
      <c r="BH335" s="12"/>
      <c r="BI335" s="12"/>
      <c r="BJ335" s="12"/>
      <c r="BK335" s="12"/>
      <c r="BL335" s="12"/>
      <c r="BM335" s="12"/>
      <c r="BN335" s="12"/>
      <c r="BO335" s="12"/>
      <c r="BP335" s="12"/>
      <c r="BQ335" s="12"/>
      <c r="BR335" s="12"/>
      <c r="BS335" s="12"/>
      <c r="BT335" s="12"/>
      <c r="BU335" s="12"/>
      <c r="BV335" s="12"/>
      <c r="BW335" s="12"/>
      <c r="BX335" s="12"/>
      <c r="BY335" s="13"/>
      <c r="BZ335" s="13"/>
      <c r="CA335" s="14" t="s">
        <v>12</v>
      </c>
      <c r="CB335" s="15" t="s">
        <v>13</v>
      </c>
      <c r="CC335" s="15" t="s">
        <v>14</v>
      </c>
      <c r="CD335" s="15" t="s">
        <v>15</v>
      </c>
      <c r="CE335" s="15" t="s">
        <v>16</v>
      </c>
      <c r="CF335" s="15" t="s">
        <v>17</v>
      </c>
      <c r="CG335" s="15" t="s">
        <v>18</v>
      </c>
      <c r="CH335" s="15" t="s">
        <v>19</v>
      </c>
      <c r="CI335" s="15" t="s">
        <v>20</v>
      </c>
      <c r="CJ335" s="15" t="s">
        <v>21</v>
      </c>
      <c r="CK335" s="15" t="s">
        <v>22</v>
      </c>
      <c r="CL335" s="15" t="s">
        <v>23</v>
      </c>
    </row>
    <row r="337" spans="1:90" x14ac:dyDescent="0.25">
      <c r="A337" s="3">
        <v>1</v>
      </c>
      <c r="B337" s="5"/>
      <c r="C337" s="6"/>
      <c r="D337" s="8"/>
      <c r="E337" s="80"/>
      <c r="F337" s="79"/>
      <c r="G337" s="21" t="s">
        <v>28</v>
      </c>
      <c r="H337" s="23"/>
      <c r="I337" s="54">
        <f>+H337*D337</f>
        <v>0</v>
      </c>
      <c r="J337" s="7"/>
      <c r="K337" s="54">
        <f>+I337-J337</f>
        <v>0</v>
      </c>
      <c r="L337" s="33">
        <v>25</v>
      </c>
      <c r="M337" s="4">
        <f>IF(+L337=5,+K337*L337/100,0)</f>
        <v>0</v>
      </c>
      <c r="N337" s="4">
        <f>+IF(+L337=13,+K337*L337/100,0)</f>
        <v>0</v>
      </c>
      <c r="O337" s="4">
        <f>+IF(+L337=25,+K337*L337/100,0)</f>
        <v>0</v>
      </c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3"/>
      <c r="AA337" s="53"/>
      <c r="AB337" s="53"/>
      <c r="AC337" s="53"/>
      <c r="AD337" s="53"/>
      <c r="AE337" s="53"/>
      <c r="AF337" s="53"/>
      <c r="AG337" s="53"/>
      <c r="AH337" s="53"/>
      <c r="AI337" s="53"/>
      <c r="AJ337" s="53"/>
      <c r="AK337" s="53"/>
      <c r="AL337" s="53"/>
      <c r="AM337" s="53"/>
      <c r="AN337" s="16"/>
      <c r="AO337" s="24" t="s">
        <v>28</v>
      </c>
      <c r="AP337" s="16"/>
      <c r="AQ337" s="31">
        <v>5</v>
      </c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  <c r="BM337" s="16"/>
      <c r="BN337" s="16"/>
      <c r="BO337" s="16"/>
      <c r="BP337" s="16"/>
      <c r="BQ337" s="16"/>
      <c r="BR337" s="16"/>
      <c r="BS337" s="16"/>
      <c r="BT337" s="16"/>
      <c r="BU337" s="16"/>
      <c r="BV337" s="16"/>
      <c r="BW337" s="16"/>
      <c r="BX337" s="16"/>
      <c r="BY337" s="17">
        <v>1</v>
      </c>
      <c r="BZ337" s="18">
        <v>44592</v>
      </c>
      <c r="CA337" s="19" t="e">
        <f>IF(+B337&lt;44592,+#REF!+#REF!+N337,0)</f>
        <v>#REF!</v>
      </c>
      <c r="CB337" s="19" t="b">
        <f>IF(+B337&gt;44592,+IF(+B337&lt;44620,+#REF!+#REF!+N337,0))</f>
        <v>0</v>
      </c>
      <c r="CC337" s="19"/>
      <c r="CD337" s="19"/>
      <c r="CE337" s="19"/>
      <c r="CF337" s="19"/>
      <c r="CG337" s="19"/>
      <c r="CH337" s="19"/>
      <c r="CI337" s="19"/>
      <c r="CJ337" s="19"/>
      <c r="CK337" s="19"/>
      <c r="CL337" s="19"/>
    </row>
    <row r="338" spans="1:90" x14ac:dyDescent="0.25">
      <c r="A338" s="3">
        <f>+A337+1</f>
        <v>2</v>
      </c>
      <c r="B338" s="5"/>
      <c r="C338" s="6"/>
      <c r="D338" s="8"/>
      <c r="E338" s="80"/>
      <c r="F338" s="79"/>
      <c r="G338" s="21" t="s">
        <v>28</v>
      </c>
      <c r="H338" s="23"/>
      <c r="I338" s="54">
        <f t="shared" ref="I338:I361" si="80">+H338*D338</f>
        <v>0</v>
      </c>
      <c r="J338" s="7"/>
      <c r="K338" s="54">
        <f t="shared" ref="K338:K361" si="81">+I338-J338</f>
        <v>0</v>
      </c>
      <c r="L338" s="33">
        <v>25</v>
      </c>
      <c r="M338" s="4">
        <f t="shared" ref="M338:M361" si="82">IF(+L338=5,+K338*L338/100,0)</f>
        <v>0</v>
      </c>
      <c r="N338" s="4">
        <f t="shared" ref="N338:N361" si="83">+IF(+L338=13,+K338*L338/100,0)</f>
        <v>0</v>
      </c>
      <c r="O338" s="4">
        <f t="shared" ref="O338:O361" si="84">+IF(+L338=25,+K338*L338/100,0)</f>
        <v>0</v>
      </c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3"/>
      <c r="AA338" s="53"/>
      <c r="AB338" s="53"/>
      <c r="AC338" s="53"/>
      <c r="AD338" s="53"/>
      <c r="AE338" s="53"/>
      <c r="AF338" s="53"/>
      <c r="AG338" s="53"/>
      <c r="AH338" s="53"/>
      <c r="AI338" s="53"/>
      <c r="AJ338" s="53"/>
      <c r="AK338" s="53"/>
      <c r="AL338" s="53"/>
      <c r="AM338" s="53"/>
      <c r="AN338" s="16"/>
      <c r="AO338" s="24" t="s">
        <v>29</v>
      </c>
      <c r="AP338" s="16"/>
      <c r="AQ338" s="31">
        <v>13</v>
      </c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/>
      <c r="BO338" s="16"/>
      <c r="BP338" s="16"/>
      <c r="BQ338" s="16"/>
      <c r="BR338" s="16"/>
      <c r="BS338" s="16"/>
      <c r="BT338" s="16"/>
      <c r="BU338" s="16"/>
      <c r="BV338" s="16"/>
      <c r="BW338" s="16"/>
      <c r="BX338" s="16"/>
      <c r="BY338" s="17">
        <v>2</v>
      </c>
      <c r="BZ338" s="18">
        <v>44620</v>
      </c>
      <c r="CA338" s="19" t="e">
        <f>IF(+B338&lt;44592,+#REF!+#REF!+N338,0)</f>
        <v>#REF!</v>
      </c>
      <c r="CB338" s="19">
        <f>IF(+B338&gt;44592,+IF(+B338&lt;44620,+#REF!+#REF!+N338,0),0)</f>
        <v>0</v>
      </c>
      <c r="CC338" s="19"/>
      <c r="CD338" s="19"/>
      <c r="CE338" s="19"/>
      <c r="CF338" s="19"/>
      <c r="CG338" s="19"/>
      <c r="CH338" s="19"/>
      <c r="CI338" s="19"/>
      <c r="CJ338" s="19"/>
      <c r="CK338" s="19"/>
      <c r="CL338" s="19"/>
    </row>
    <row r="339" spans="1:90" x14ac:dyDescent="0.25">
      <c r="A339" s="3">
        <f t="shared" ref="A339:A361" si="85">+A338+1</f>
        <v>3</v>
      </c>
      <c r="B339" s="5"/>
      <c r="C339" s="6"/>
      <c r="D339" s="8"/>
      <c r="E339" s="80"/>
      <c r="F339" s="79"/>
      <c r="G339" s="21" t="s">
        <v>28</v>
      </c>
      <c r="H339" s="23"/>
      <c r="I339" s="54">
        <f t="shared" si="80"/>
        <v>0</v>
      </c>
      <c r="J339" s="7"/>
      <c r="K339" s="54">
        <f t="shared" si="81"/>
        <v>0</v>
      </c>
      <c r="L339" s="33">
        <v>25</v>
      </c>
      <c r="M339" s="4">
        <f t="shared" si="82"/>
        <v>0</v>
      </c>
      <c r="N339" s="4">
        <f t="shared" si="83"/>
        <v>0</v>
      </c>
      <c r="O339" s="4">
        <f t="shared" si="84"/>
        <v>0</v>
      </c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  <c r="AA339" s="53"/>
      <c r="AB339" s="53"/>
      <c r="AC339" s="53"/>
      <c r="AD339" s="53"/>
      <c r="AE339" s="53"/>
      <c r="AF339" s="53"/>
      <c r="AG339" s="53"/>
      <c r="AH339" s="53"/>
      <c r="AI339" s="53"/>
      <c r="AJ339" s="53"/>
      <c r="AK339" s="53"/>
      <c r="AL339" s="53"/>
      <c r="AM339" s="53"/>
      <c r="AN339" s="16"/>
      <c r="AO339" s="24" t="s">
        <v>27</v>
      </c>
      <c r="AP339" s="16"/>
      <c r="AQ339" s="31">
        <v>25</v>
      </c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/>
      <c r="BO339" s="16"/>
      <c r="BP339" s="16"/>
      <c r="BQ339" s="16"/>
      <c r="BR339" s="16"/>
      <c r="BS339" s="16"/>
      <c r="BT339" s="16"/>
      <c r="BU339" s="16"/>
      <c r="BV339" s="16"/>
      <c r="BW339" s="16"/>
      <c r="BX339" s="16"/>
      <c r="BY339" s="17">
        <v>3</v>
      </c>
      <c r="BZ339" s="18">
        <v>44651</v>
      </c>
      <c r="CA339" s="19" t="e">
        <f>IF(+B339&lt;44592,+#REF!+#REF!+N339,0)</f>
        <v>#REF!</v>
      </c>
      <c r="CB339" s="19">
        <f>IF(+B339&gt;44592,+IF(+B339&lt;44620,+#REF!+#REF!+N339,0),0)</f>
        <v>0</v>
      </c>
      <c r="CC339" s="19"/>
      <c r="CD339" s="19"/>
      <c r="CE339" s="19"/>
      <c r="CF339" s="19"/>
      <c r="CG339" s="19"/>
      <c r="CH339" s="19"/>
      <c r="CI339" s="19"/>
      <c r="CJ339" s="19"/>
      <c r="CK339" s="19"/>
      <c r="CL339" s="19"/>
    </row>
    <row r="340" spans="1:90" x14ac:dyDescent="0.25">
      <c r="A340" s="3">
        <f t="shared" si="85"/>
        <v>4</v>
      </c>
      <c r="B340" s="5"/>
      <c r="C340" s="6"/>
      <c r="D340" s="8"/>
      <c r="E340" s="80"/>
      <c r="F340" s="79"/>
      <c r="G340" s="21" t="s">
        <v>28</v>
      </c>
      <c r="H340" s="23"/>
      <c r="I340" s="54">
        <f t="shared" si="80"/>
        <v>0</v>
      </c>
      <c r="J340" s="7"/>
      <c r="K340" s="54">
        <f t="shared" si="81"/>
        <v>0</v>
      </c>
      <c r="L340" s="33">
        <v>25</v>
      </c>
      <c r="M340" s="4">
        <f t="shared" si="82"/>
        <v>0</v>
      </c>
      <c r="N340" s="4">
        <f t="shared" si="83"/>
        <v>0</v>
      </c>
      <c r="O340" s="4">
        <f t="shared" si="84"/>
        <v>0</v>
      </c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  <c r="AA340" s="53"/>
      <c r="AB340" s="53"/>
      <c r="AC340" s="53"/>
      <c r="AD340" s="53"/>
      <c r="AE340" s="53"/>
      <c r="AF340" s="53"/>
      <c r="AG340" s="53"/>
      <c r="AH340" s="53"/>
      <c r="AI340" s="53"/>
      <c r="AJ340" s="53"/>
      <c r="AK340" s="53"/>
      <c r="AL340" s="53"/>
      <c r="AM340" s="53"/>
      <c r="AN340" s="16"/>
      <c r="AO340" s="24" t="s">
        <v>30</v>
      </c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  <c r="BL340" s="16"/>
      <c r="BM340" s="16"/>
      <c r="BN340" s="16"/>
      <c r="BO340" s="16"/>
      <c r="BP340" s="16"/>
      <c r="BQ340" s="16"/>
      <c r="BR340" s="16"/>
      <c r="BS340" s="16"/>
      <c r="BT340" s="16"/>
      <c r="BU340" s="16"/>
      <c r="BV340" s="16"/>
      <c r="BW340" s="16"/>
      <c r="BX340" s="16"/>
      <c r="BY340" s="17">
        <v>4</v>
      </c>
      <c r="BZ340" s="18">
        <v>44681</v>
      </c>
      <c r="CA340" s="19" t="e">
        <f>IF(+B340&lt;44592,+#REF!+#REF!+N340,0)</f>
        <v>#REF!</v>
      </c>
      <c r="CB340" s="19">
        <f>IF(+B340&gt;44592,+IF(+B340&lt;44620,+#REF!+#REF!+N340,0),0)</f>
        <v>0</v>
      </c>
      <c r="CC340" s="19"/>
      <c r="CD340" s="19"/>
      <c r="CE340" s="19"/>
      <c r="CF340" s="19"/>
      <c r="CG340" s="19"/>
      <c r="CH340" s="19"/>
      <c r="CI340" s="19"/>
      <c r="CJ340" s="19"/>
      <c r="CK340" s="19"/>
      <c r="CL340" s="19"/>
    </row>
    <row r="341" spans="1:90" x14ac:dyDescent="0.25">
      <c r="A341" s="3">
        <f t="shared" si="85"/>
        <v>5</v>
      </c>
      <c r="B341" s="5"/>
      <c r="C341" s="6"/>
      <c r="D341" s="8"/>
      <c r="E341" s="80"/>
      <c r="F341" s="79"/>
      <c r="G341" s="21" t="s">
        <v>28</v>
      </c>
      <c r="H341" s="23"/>
      <c r="I341" s="54">
        <f t="shared" si="80"/>
        <v>0</v>
      </c>
      <c r="J341" s="7"/>
      <c r="K341" s="54">
        <f t="shared" si="81"/>
        <v>0</v>
      </c>
      <c r="L341" s="33">
        <v>25</v>
      </c>
      <c r="M341" s="4">
        <f t="shared" si="82"/>
        <v>0</v>
      </c>
      <c r="N341" s="4">
        <f t="shared" si="83"/>
        <v>0</v>
      </c>
      <c r="O341" s="4">
        <f t="shared" si="84"/>
        <v>0</v>
      </c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3"/>
      <c r="AA341" s="53"/>
      <c r="AB341" s="53"/>
      <c r="AC341" s="53"/>
      <c r="AD341" s="53"/>
      <c r="AE341" s="53"/>
      <c r="AF341" s="53"/>
      <c r="AG341" s="53"/>
      <c r="AH341" s="53"/>
      <c r="AI341" s="53"/>
      <c r="AJ341" s="53"/>
      <c r="AK341" s="53"/>
      <c r="AL341" s="53"/>
      <c r="AM341" s="53"/>
      <c r="AN341" s="16"/>
      <c r="AO341" s="24" t="s">
        <v>32</v>
      </c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/>
      <c r="BO341" s="16"/>
      <c r="BP341" s="16"/>
      <c r="BQ341" s="16"/>
      <c r="BR341" s="16"/>
      <c r="BS341" s="16"/>
      <c r="BT341" s="16"/>
      <c r="BU341" s="16"/>
      <c r="BV341" s="16"/>
      <c r="BW341" s="16"/>
      <c r="BX341" s="16"/>
      <c r="BY341" s="17">
        <v>5</v>
      </c>
      <c r="BZ341" s="18">
        <v>44712</v>
      </c>
      <c r="CA341" s="19" t="e">
        <f>IF(+B341&lt;44592,+#REF!+#REF!+N341,0)</f>
        <v>#REF!</v>
      </c>
      <c r="CB341" s="19">
        <f>IF(+B341&gt;44592,+IF(+B341&lt;44620,+#REF!+#REF!+N341,0),0)</f>
        <v>0</v>
      </c>
      <c r="CC341" s="19"/>
      <c r="CD341" s="19"/>
      <c r="CE341" s="19"/>
      <c r="CF341" s="19"/>
      <c r="CG341" s="19"/>
      <c r="CH341" s="19"/>
      <c r="CI341" s="19"/>
      <c r="CJ341" s="19"/>
      <c r="CK341" s="19"/>
      <c r="CL341" s="19"/>
    </row>
    <row r="342" spans="1:90" x14ac:dyDescent="0.25">
      <c r="A342" s="3">
        <f t="shared" si="85"/>
        <v>6</v>
      </c>
      <c r="B342" s="5"/>
      <c r="C342" s="6"/>
      <c r="D342" s="8"/>
      <c r="E342" s="80"/>
      <c r="F342" s="79"/>
      <c r="G342" s="21" t="s">
        <v>28</v>
      </c>
      <c r="H342" s="23"/>
      <c r="I342" s="54">
        <f t="shared" si="80"/>
        <v>0</v>
      </c>
      <c r="J342" s="7"/>
      <c r="K342" s="54">
        <f t="shared" si="81"/>
        <v>0</v>
      </c>
      <c r="L342" s="33">
        <v>25</v>
      </c>
      <c r="M342" s="4">
        <f t="shared" si="82"/>
        <v>0</v>
      </c>
      <c r="N342" s="4">
        <f t="shared" si="83"/>
        <v>0</v>
      </c>
      <c r="O342" s="4">
        <f t="shared" si="84"/>
        <v>0</v>
      </c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  <c r="AA342" s="53"/>
      <c r="AB342" s="53"/>
      <c r="AC342" s="53"/>
      <c r="AD342" s="53"/>
      <c r="AE342" s="53"/>
      <c r="AF342" s="53"/>
      <c r="AG342" s="53"/>
      <c r="AH342" s="53"/>
      <c r="AI342" s="53"/>
      <c r="AJ342" s="53"/>
      <c r="AK342" s="53"/>
      <c r="AL342" s="53"/>
      <c r="AM342" s="53"/>
      <c r="AN342" s="16"/>
      <c r="AO342" s="24" t="s">
        <v>33</v>
      </c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/>
      <c r="BL342" s="16"/>
      <c r="BM342" s="16"/>
      <c r="BN342" s="16"/>
      <c r="BO342" s="16"/>
      <c r="BP342" s="16"/>
      <c r="BQ342" s="16"/>
      <c r="BR342" s="16"/>
      <c r="BS342" s="16"/>
      <c r="BT342" s="16"/>
      <c r="BU342" s="16"/>
      <c r="BV342" s="16"/>
      <c r="BW342" s="16"/>
      <c r="BX342" s="16"/>
      <c r="BY342" s="17">
        <v>6</v>
      </c>
      <c r="BZ342" s="18">
        <v>44742</v>
      </c>
      <c r="CA342" s="19" t="e">
        <f>IF(+B342&lt;44592,+#REF!+#REF!+N342,0)</f>
        <v>#REF!</v>
      </c>
      <c r="CB342" s="19">
        <f>IF(+B342&gt;44592,+IF(+B342&lt;44620,+#REF!+#REF!+N342,0),0)</f>
        <v>0</v>
      </c>
      <c r="CC342" s="19"/>
      <c r="CD342" s="19"/>
      <c r="CE342" s="19"/>
      <c r="CF342" s="19"/>
      <c r="CG342" s="19"/>
      <c r="CH342" s="19"/>
      <c r="CI342" s="19"/>
      <c r="CJ342" s="19"/>
      <c r="CK342" s="19"/>
      <c r="CL342" s="19"/>
    </row>
    <row r="343" spans="1:90" x14ac:dyDescent="0.25">
      <c r="A343" s="3">
        <f t="shared" si="85"/>
        <v>7</v>
      </c>
      <c r="B343" s="5"/>
      <c r="C343" s="6"/>
      <c r="D343" s="8"/>
      <c r="E343" s="80"/>
      <c r="F343" s="79"/>
      <c r="G343" s="21" t="s">
        <v>28</v>
      </c>
      <c r="H343" s="23"/>
      <c r="I343" s="54">
        <f t="shared" si="80"/>
        <v>0</v>
      </c>
      <c r="J343" s="7"/>
      <c r="K343" s="54">
        <f t="shared" si="81"/>
        <v>0</v>
      </c>
      <c r="L343" s="33">
        <v>25</v>
      </c>
      <c r="M343" s="4">
        <f t="shared" si="82"/>
        <v>0</v>
      </c>
      <c r="N343" s="4">
        <f t="shared" si="83"/>
        <v>0</v>
      </c>
      <c r="O343" s="4">
        <f t="shared" si="84"/>
        <v>0</v>
      </c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3"/>
      <c r="AA343" s="53"/>
      <c r="AB343" s="53"/>
      <c r="AC343" s="53"/>
      <c r="AD343" s="53"/>
      <c r="AE343" s="53"/>
      <c r="AF343" s="53"/>
      <c r="AG343" s="53"/>
      <c r="AH343" s="53"/>
      <c r="AI343" s="53"/>
      <c r="AJ343" s="53"/>
      <c r="AK343" s="53"/>
      <c r="AL343" s="53"/>
      <c r="AM343" s="53"/>
      <c r="AN343" s="16"/>
      <c r="AO343" s="24" t="s">
        <v>34</v>
      </c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/>
      <c r="BO343" s="16"/>
      <c r="BP343" s="16"/>
      <c r="BQ343" s="16"/>
      <c r="BR343" s="16"/>
      <c r="BS343" s="16"/>
      <c r="BT343" s="16"/>
      <c r="BU343" s="16"/>
      <c r="BV343" s="16"/>
      <c r="BW343" s="16"/>
      <c r="BX343" s="16"/>
      <c r="BY343" s="17">
        <v>7</v>
      </c>
      <c r="BZ343" s="18">
        <v>44773</v>
      </c>
      <c r="CA343" s="19" t="e">
        <f>IF(+B343&lt;44592,+#REF!+#REF!+N343,0)</f>
        <v>#REF!</v>
      </c>
      <c r="CB343" s="19">
        <f>IF(+B343&gt;44592,+IF(+B343&lt;44620,+#REF!+#REF!+N343,0),0)</f>
        <v>0</v>
      </c>
      <c r="CC343" s="19"/>
      <c r="CD343" s="19"/>
      <c r="CE343" s="19"/>
      <c r="CF343" s="19"/>
      <c r="CG343" s="19"/>
      <c r="CH343" s="19"/>
      <c r="CI343" s="19"/>
      <c r="CJ343" s="19"/>
      <c r="CK343" s="19"/>
      <c r="CL343" s="19"/>
    </row>
    <row r="344" spans="1:90" x14ac:dyDescent="0.25">
      <c r="A344" s="3">
        <f t="shared" si="85"/>
        <v>8</v>
      </c>
      <c r="B344" s="5"/>
      <c r="C344" s="6"/>
      <c r="D344" s="8"/>
      <c r="E344" s="80"/>
      <c r="F344" s="79"/>
      <c r="G344" s="21" t="s">
        <v>28</v>
      </c>
      <c r="H344" s="23"/>
      <c r="I344" s="54">
        <f t="shared" si="80"/>
        <v>0</v>
      </c>
      <c r="J344" s="7"/>
      <c r="K344" s="54">
        <f t="shared" si="81"/>
        <v>0</v>
      </c>
      <c r="L344" s="33">
        <v>25</v>
      </c>
      <c r="M344" s="4">
        <f t="shared" si="82"/>
        <v>0</v>
      </c>
      <c r="N344" s="4">
        <f t="shared" si="83"/>
        <v>0</v>
      </c>
      <c r="O344" s="4">
        <f t="shared" si="84"/>
        <v>0</v>
      </c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  <c r="AA344" s="53"/>
      <c r="AB344" s="53"/>
      <c r="AC344" s="53"/>
      <c r="AD344" s="53"/>
      <c r="AE344" s="53"/>
      <c r="AF344" s="53"/>
      <c r="AG344" s="53"/>
      <c r="AH344" s="53"/>
      <c r="AI344" s="53"/>
      <c r="AJ344" s="53"/>
      <c r="AK344" s="53"/>
      <c r="AL344" s="53"/>
      <c r="AM344" s="53"/>
      <c r="AN344" s="16"/>
      <c r="AO344" s="24" t="s">
        <v>35</v>
      </c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/>
      <c r="BO344" s="16"/>
      <c r="BP344" s="16"/>
      <c r="BQ344" s="16"/>
      <c r="BR344" s="16"/>
      <c r="BS344" s="16"/>
      <c r="BT344" s="16"/>
      <c r="BU344" s="16"/>
      <c r="BV344" s="16"/>
      <c r="BW344" s="16"/>
      <c r="BX344" s="16"/>
      <c r="BY344" s="17">
        <v>8</v>
      </c>
      <c r="BZ344" s="18">
        <v>44804</v>
      </c>
      <c r="CA344" s="19" t="e">
        <f>IF(+B344&lt;44592,+#REF!+#REF!+N344,0)</f>
        <v>#REF!</v>
      </c>
      <c r="CB344" s="19">
        <f>IF(+B344&gt;44592,+IF(+B344&lt;44620,+#REF!+#REF!+N344,0),0)</f>
        <v>0</v>
      </c>
      <c r="CC344" s="19"/>
      <c r="CD344" s="19"/>
      <c r="CE344" s="19"/>
      <c r="CF344" s="19"/>
      <c r="CG344" s="19"/>
      <c r="CH344" s="19"/>
      <c r="CI344" s="19"/>
      <c r="CJ344" s="19"/>
      <c r="CK344" s="19"/>
      <c r="CL344" s="19"/>
    </row>
    <row r="345" spans="1:90" x14ac:dyDescent="0.25">
      <c r="A345" s="3">
        <f t="shared" si="85"/>
        <v>9</v>
      </c>
      <c r="B345" s="5"/>
      <c r="C345" s="6"/>
      <c r="D345" s="8"/>
      <c r="E345" s="80"/>
      <c r="F345" s="79"/>
      <c r="G345" s="21" t="s">
        <v>28</v>
      </c>
      <c r="H345" s="23"/>
      <c r="I345" s="54">
        <f t="shared" si="80"/>
        <v>0</v>
      </c>
      <c r="J345" s="7"/>
      <c r="K345" s="54">
        <f t="shared" si="81"/>
        <v>0</v>
      </c>
      <c r="L345" s="33">
        <v>25</v>
      </c>
      <c r="M345" s="4">
        <f t="shared" si="82"/>
        <v>0</v>
      </c>
      <c r="N345" s="4">
        <f t="shared" si="83"/>
        <v>0</v>
      </c>
      <c r="O345" s="4">
        <f t="shared" si="84"/>
        <v>0</v>
      </c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  <c r="AA345" s="53"/>
      <c r="AB345" s="53"/>
      <c r="AC345" s="53"/>
      <c r="AD345" s="53"/>
      <c r="AE345" s="53"/>
      <c r="AF345" s="53"/>
      <c r="AG345" s="53"/>
      <c r="AH345" s="53"/>
      <c r="AI345" s="53"/>
      <c r="AJ345" s="53"/>
      <c r="AK345" s="53"/>
      <c r="AL345" s="53"/>
      <c r="AM345" s="53"/>
      <c r="AN345" s="16"/>
      <c r="AO345" s="24" t="s">
        <v>36</v>
      </c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/>
      <c r="BO345" s="16"/>
      <c r="BP345" s="16"/>
      <c r="BQ345" s="16"/>
      <c r="BR345" s="16"/>
      <c r="BS345" s="16"/>
      <c r="BT345" s="16"/>
      <c r="BU345" s="16"/>
      <c r="BV345" s="16"/>
      <c r="BW345" s="16"/>
      <c r="BX345" s="16"/>
      <c r="BY345" s="17">
        <v>9</v>
      </c>
      <c r="BZ345" s="18">
        <v>44834</v>
      </c>
      <c r="CA345" s="19" t="e">
        <f>IF(+B345&lt;44592,+#REF!+#REF!+N345,0)</f>
        <v>#REF!</v>
      </c>
      <c r="CB345" s="19">
        <f>IF(+B345&gt;44592,+IF(+B345&lt;44620,+#REF!+#REF!+N345,0),0)</f>
        <v>0</v>
      </c>
      <c r="CC345" s="19"/>
      <c r="CD345" s="19"/>
      <c r="CE345" s="19"/>
      <c r="CF345" s="19"/>
      <c r="CG345" s="19"/>
      <c r="CH345" s="19"/>
      <c r="CI345" s="19"/>
      <c r="CJ345" s="19"/>
      <c r="CK345" s="19"/>
      <c r="CL345" s="19"/>
    </row>
    <row r="346" spans="1:90" x14ac:dyDescent="0.25">
      <c r="A346" s="3">
        <f t="shared" si="85"/>
        <v>10</v>
      </c>
      <c r="B346" s="5"/>
      <c r="C346" s="6"/>
      <c r="D346" s="8"/>
      <c r="E346" s="80"/>
      <c r="F346" s="79"/>
      <c r="G346" s="21" t="s">
        <v>28</v>
      </c>
      <c r="H346" s="23"/>
      <c r="I346" s="54">
        <f t="shared" si="80"/>
        <v>0</v>
      </c>
      <c r="J346" s="7"/>
      <c r="K346" s="54">
        <f t="shared" si="81"/>
        <v>0</v>
      </c>
      <c r="L346" s="33">
        <v>25</v>
      </c>
      <c r="M346" s="4">
        <f t="shared" si="82"/>
        <v>0</v>
      </c>
      <c r="N346" s="4">
        <f t="shared" si="83"/>
        <v>0</v>
      </c>
      <c r="O346" s="4">
        <f t="shared" si="84"/>
        <v>0</v>
      </c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3"/>
      <c r="AA346" s="53"/>
      <c r="AB346" s="53"/>
      <c r="AC346" s="53"/>
      <c r="AD346" s="53"/>
      <c r="AE346" s="53"/>
      <c r="AF346" s="53"/>
      <c r="AG346" s="53"/>
      <c r="AH346" s="53"/>
      <c r="AI346" s="53"/>
      <c r="AJ346" s="53"/>
      <c r="AK346" s="53"/>
      <c r="AL346" s="53"/>
      <c r="AM346" s="53"/>
      <c r="AN346" s="16"/>
      <c r="AO346" s="24" t="s">
        <v>37</v>
      </c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/>
      <c r="BO346" s="16"/>
      <c r="BP346" s="16"/>
      <c r="BQ346" s="16"/>
      <c r="BR346" s="16"/>
      <c r="BS346" s="16"/>
      <c r="BT346" s="16"/>
      <c r="BU346" s="16"/>
      <c r="BV346" s="16"/>
      <c r="BW346" s="16"/>
      <c r="BX346" s="16"/>
      <c r="BY346" s="17">
        <v>10</v>
      </c>
      <c r="BZ346" s="18">
        <v>44865</v>
      </c>
      <c r="CA346" s="19" t="e">
        <f>IF(+B346&lt;44592,+#REF!+#REF!+N346,0)</f>
        <v>#REF!</v>
      </c>
      <c r="CB346" s="19">
        <f>IF(+B346&gt;44592,+IF(+B346&lt;44620,+#REF!+#REF!+N346,0),0)</f>
        <v>0</v>
      </c>
      <c r="CC346" s="19"/>
      <c r="CD346" s="19"/>
      <c r="CE346" s="19"/>
      <c r="CF346" s="19"/>
      <c r="CG346" s="19"/>
      <c r="CH346" s="19"/>
      <c r="CI346" s="19"/>
      <c r="CJ346" s="19"/>
      <c r="CK346" s="19"/>
      <c r="CL346" s="19"/>
    </row>
    <row r="347" spans="1:90" x14ac:dyDescent="0.25">
      <c r="A347" s="3">
        <f t="shared" si="85"/>
        <v>11</v>
      </c>
      <c r="B347" s="5"/>
      <c r="C347" s="6"/>
      <c r="D347" s="8"/>
      <c r="E347" s="80"/>
      <c r="F347" s="79"/>
      <c r="G347" s="21" t="s">
        <v>28</v>
      </c>
      <c r="H347" s="23"/>
      <c r="I347" s="54">
        <f t="shared" si="80"/>
        <v>0</v>
      </c>
      <c r="J347" s="7"/>
      <c r="K347" s="54">
        <f t="shared" si="81"/>
        <v>0</v>
      </c>
      <c r="L347" s="33">
        <v>25</v>
      </c>
      <c r="M347" s="4">
        <f t="shared" si="82"/>
        <v>0</v>
      </c>
      <c r="N347" s="4">
        <f t="shared" si="83"/>
        <v>0</v>
      </c>
      <c r="O347" s="4">
        <f t="shared" si="84"/>
        <v>0</v>
      </c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3"/>
      <c r="AA347" s="53"/>
      <c r="AB347" s="53"/>
      <c r="AC347" s="53"/>
      <c r="AD347" s="53"/>
      <c r="AE347" s="53"/>
      <c r="AF347" s="53"/>
      <c r="AG347" s="53"/>
      <c r="AH347" s="53"/>
      <c r="AI347" s="53"/>
      <c r="AJ347" s="53"/>
      <c r="AK347" s="53"/>
      <c r="AL347" s="53"/>
      <c r="AM347" s="53"/>
      <c r="AN347" s="16"/>
      <c r="AO347" s="24" t="s">
        <v>38</v>
      </c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6"/>
      <c r="BL347" s="16"/>
      <c r="BM347" s="16"/>
      <c r="BN347" s="16"/>
      <c r="BO347" s="16"/>
      <c r="BP347" s="16"/>
      <c r="BQ347" s="16"/>
      <c r="BR347" s="16"/>
      <c r="BS347" s="16"/>
      <c r="BT347" s="16"/>
      <c r="BU347" s="16"/>
      <c r="BV347" s="16"/>
      <c r="BW347" s="16"/>
      <c r="BX347" s="16"/>
      <c r="BY347" s="17">
        <v>11</v>
      </c>
      <c r="BZ347" s="18">
        <v>44895</v>
      </c>
      <c r="CA347" s="19" t="e">
        <f>IF(+B347&lt;44592,+#REF!+#REF!+N347,0)</f>
        <v>#REF!</v>
      </c>
      <c r="CB347" s="19">
        <f>IF(+B347&gt;44592,+IF(+B347&lt;44620,+#REF!+#REF!+N347,0),0)</f>
        <v>0</v>
      </c>
      <c r="CC347" s="19"/>
      <c r="CD347" s="19"/>
      <c r="CE347" s="19"/>
      <c r="CF347" s="19"/>
      <c r="CG347" s="19"/>
      <c r="CH347" s="19"/>
      <c r="CI347" s="19"/>
      <c r="CJ347" s="19"/>
      <c r="CK347" s="19"/>
      <c r="CL347" s="19"/>
    </row>
    <row r="348" spans="1:90" x14ac:dyDescent="0.25">
      <c r="A348" s="3">
        <f t="shared" si="85"/>
        <v>12</v>
      </c>
      <c r="B348" s="5"/>
      <c r="C348" s="6"/>
      <c r="D348" s="8"/>
      <c r="E348" s="80"/>
      <c r="F348" s="79"/>
      <c r="G348" s="21" t="s">
        <v>28</v>
      </c>
      <c r="H348" s="23"/>
      <c r="I348" s="54">
        <f t="shared" si="80"/>
        <v>0</v>
      </c>
      <c r="J348" s="7"/>
      <c r="K348" s="54">
        <f t="shared" si="81"/>
        <v>0</v>
      </c>
      <c r="L348" s="33">
        <v>25</v>
      </c>
      <c r="M348" s="4">
        <f t="shared" si="82"/>
        <v>0</v>
      </c>
      <c r="N348" s="4">
        <f t="shared" si="83"/>
        <v>0</v>
      </c>
      <c r="O348" s="4">
        <f t="shared" si="84"/>
        <v>0</v>
      </c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3"/>
      <c r="AA348" s="53"/>
      <c r="AB348" s="53"/>
      <c r="AC348" s="53"/>
      <c r="AD348" s="53"/>
      <c r="AE348" s="53"/>
      <c r="AF348" s="53"/>
      <c r="AG348" s="53"/>
      <c r="AH348" s="53"/>
      <c r="AI348" s="53"/>
      <c r="AJ348" s="53"/>
      <c r="AK348" s="53"/>
      <c r="AL348" s="53"/>
      <c r="AM348" s="53"/>
      <c r="AN348" s="16"/>
      <c r="AO348" s="24" t="s">
        <v>39</v>
      </c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/>
      <c r="BO348" s="16"/>
      <c r="BP348" s="16"/>
      <c r="BQ348" s="16"/>
      <c r="BR348" s="16"/>
      <c r="BS348" s="16"/>
      <c r="BT348" s="16"/>
      <c r="BU348" s="16"/>
      <c r="BV348" s="16"/>
      <c r="BW348" s="16"/>
      <c r="BX348" s="16"/>
      <c r="BY348" s="17">
        <v>12</v>
      </c>
      <c r="BZ348" s="18">
        <v>44926</v>
      </c>
      <c r="CA348" s="19" t="e">
        <f>IF(+B348&lt;44592,+#REF!+#REF!+N348,0)</f>
        <v>#REF!</v>
      </c>
      <c r="CB348" s="19">
        <f>IF(+B348&gt;44592,+IF(+B348&lt;44620,+#REF!+#REF!+N348,0),0)</f>
        <v>0</v>
      </c>
      <c r="CC348" s="19"/>
      <c r="CD348" s="19"/>
      <c r="CE348" s="19"/>
      <c r="CF348" s="19"/>
      <c r="CG348" s="19"/>
      <c r="CH348" s="19"/>
      <c r="CI348" s="19"/>
      <c r="CJ348" s="19"/>
      <c r="CK348" s="19"/>
      <c r="CL348" s="19"/>
    </row>
    <row r="349" spans="1:90" x14ac:dyDescent="0.25">
      <c r="A349" s="3">
        <f t="shared" si="85"/>
        <v>13</v>
      </c>
      <c r="B349" s="5"/>
      <c r="C349" s="6"/>
      <c r="D349" s="8"/>
      <c r="E349" s="80"/>
      <c r="F349" s="79"/>
      <c r="G349" s="21" t="s">
        <v>28</v>
      </c>
      <c r="H349" s="23"/>
      <c r="I349" s="54">
        <f t="shared" si="80"/>
        <v>0</v>
      </c>
      <c r="J349" s="7"/>
      <c r="K349" s="54">
        <f t="shared" si="81"/>
        <v>0</v>
      </c>
      <c r="L349" s="33">
        <v>25</v>
      </c>
      <c r="M349" s="4">
        <f t="shared" si="82"/>
        <v>0</v>
      </c>
      <c r="N349" s="4">
        <f t="shared" si="83"/>
        <v>0</v>
      </c>
      <c r="O349" s="4">
        <f t="shared" si="84"/>
        <v>0</v>
      </c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3"/>
      <c r="AA349" s="53"/>
      <c r="AB349" s="53"/>
      <c r="AC349" s="53"/>
      <c r="AD349" s="53"/>
      <c r="AE349" s="53"/>
      <c r="AF349" s="53"/>
      <c r="AG349" s="53"/>
      <c r="AH349" s="53"/>
      <c r="AI349" s="53"/>
      <c r="AJ349" s="53"/>
      <c r="AK349" s="53"/>
      <c r="AL349" s="53"/>
      <c r="AM349" s="53"/>
      <c r="AN349" s="16"/>
      <c r="AO349" s="24" t="s">
        <v>40</v>
      </c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  <c r="BL349" s="16"/>
      <c r="BM349" s="16"/>
      <c r="BN349" s="16"/>
      <c r="BO349" s="16"/>
      <c r="BP349" s="16"/>
      <c r="BQ349" s="16"/>
      <c r="BR349" s="16"/>
      <c r="BS349" s="16"/>
      <c r="BT349" s="16"/>
      <c r="BU349" s="16"/>
      <c r="BV349" s="16"/>
      <c r="BW349" s="16"/>
      <c r="BX349" s="16"/>
      <c r="BY349" s="17"/>
      <c r="BZ349" s="20"/>
      <c r="CA349" s="19" t="e">
        <f>IF(+B349&lt;44592,+#REF!+#REF!+N349,0)</f>
        <v>#REF!</v>
      </c>
      <c r="CB349" s="19">
        <f>IF(+B349&gt;44592,+IF(+B349&lt;44620,+#REF!+#REF!+N349,0),0)</f>
        <v>0</v>
      </c>
      <c r="CC349" s="19"/>
      <c r="CD349" s="19"/>
      <c r="CE349" s="19"/>
      <c r="CF349" s="19"/>
      <c r="CG349" s="19"/>
      <c r="CH349" s="19"/>
      <c r="CI349" s="19"/>
      <c r="CJ349" s="19"/>
      <c r="CK349" s="19"/>
      <c r="CL349" s="19"/>
    </row>
    <row r="350" spans="1:90" x14ac:dyDescent="0.25">
      <c r="A350" s="3">
        <f t="shared" si="85"/>
        <v>14</v>
      </c>
      <c r="B350" s="5"/>
      <c r="C350" s="6"/>
      <c r="D350" s="8"/>
      <c r="E350" s="80"/>
      <c r="F350" s="79"/>
      <c r="G350" s="21" t="s">
        <v>28</v>
      </c>
      <c r="H350" s="23"/>
      <c r="I350" s="54">
        <f t="shared" si="80"/>
        <v>0</v>
      </c>
      <c r="J350" s="7"/>
      <c r="K350" s="54">
        <f t="shared" si="81"/>
        <v>0</v>
      </c>
      <c r="L350" s="33">
        <v>25</v>
      </c>
      <c r="M350" s="4">
        <f t="shared" si="82"/>
        <v>0</v>
      </c>
      <c r="N350" s="4">
        <f t="shared" si="83"/>
        <v>0</v>
      </c>
      <c r="O350" s="4">
        <f t="shared" si="84"/>
        <v>0</v>
      </c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3"/>
      <c r="AA350" s="53"/>
      <c r="AB350" s="53"/>
      <c r="AC350" s="53"/>
      <c r="AD350" s="53"/>
      <c r="AE350" s="53"/>
      <c r="AF350" s="53"/>
      <c r="AG350" s="53"/>
      <c r="AH350" s="53"/>
      <c r="AI350" s="53"/>
      <c r="AJ350" s="53"/>
      <c r="AK350" s="53"/>
      <c r="AL350" s="53"/>
      <c r="AM350" s="53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/>
      <c r="BO350" s="16"/>
      <c r="BP350" s="16"/>
      <c r="BQ350" s="16"/>
      <c r="BR350" s="16"/>
      <c r="BS350" s="16"/>
      <c r="BT350" s="16"/>
      <c r="BU350" s="16"/>
      <c r="BV350" s="16"/>
      <c r="BW350" s="16"/>
      <c r="BX350" s="16"/>
      <c r="BY350" s="17"/>
      <c r="BZ350" s="20"/>
      <c r="CA350" s="19" t="e">
        <f>IF(+B350&lt;44592,+#REF!+#REF!+N350,0)</f>
        <v>#REF!</v>
      </c>
      <c r="CB350" s="19">
        <f>IF(+B350&gt;44592,+IF(+B350&lt;44620,+#REF!+#REF!+N350,0),0)</f>
        <v>0</v>
      </c>
      <c r="CC350" s="19"/>
      <c r="CD350" s="19"/>
      <c r="CE350" s="19"/>
      <c r="CF350" s="19"/>
      <c r="CG350" s="19"/>
      <c r="CH350" s="19"/>
      <c r="CI350" s="19"/>
      <c r="CJ350" s="19"/>
      <c r="CK350" s="19"/>
      <c r="CL350" s="19"/>
    </row>
    <row r="351" spans="1:90" x14ac:dyDescent="0.25">
      <c r="A351" s="3">
        <f t="shared" si="85"/>
        <v>15</v>
      </c>
      <c r="B351" s="5"/>
      <c r="C351" s="6"/>
      <c r="D351" s="8"/>
      <c r="E351" s="80"/>
      <c r="F351" s="79"/>
      <c r="G351" s="21" t="s">
        <v>28</v>
      </c>
      <c r="H351" s="23"/>
      <c r="I351" s="54">
        <f t="shared" si="80"/>
        <v>0</v>
      </c>
      <c r="J351" s="7"/>
      <c r="K351" s="54">
        <f t="shared" si="81"/>
        <v>0</v>
      </c>
      <c r="L351" s="33">
        <v>25</v>
      </c>
      <c r="M351" s="4">
        <f t="shared" si="82"/>
        <v>0</v>
      </c>
      <c r="N351" s="4">
        <f t="shared" si="83"/>
        <v>0</v>
      </c>
      <c r="O351" s="4">
        <f t="shared" si="84"/>
        <v>0</v>
      </c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3"/>
      <c r="AA351" s="53"/>
      <c r="AB351" s="53"/>
      <c r="AC351" s="53"/>
      <c r="AD351" s="53"/>
      <c r="AE351" s="53"/>
      <c r="AF351" s="53"/>
      <c r="AG351" s="53"/>
      <c r="AH351" s="53"/>
      <c r="AI351" s="53"/>
      <c r="AJ351" s="53"/>
      <c r="AK351" s="53"/>
      <c r="AL351" s="53"/>
      <c r="AM351" s="53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  <c r="BL351" s="16"/>
      <c r="BM351" s="16"/>
      <c r="BN351" s="16"/>
      <c r="BO351" s="16"/>
      <c r="BP351" s="16"/>
      <c r="BQ351" s="16"/>
      <c r="BR351" s="16"/>
      <c r="BS351" s="16"/>
      <c r="BT351" s="16"/>
      <c r="BU351" s="16"/>
      <c r="BV351" s="16"/>
      <c r="BW351" s="16"/>
      <c r="BX351" s="16"/>
      <c r="BY351" s="17"/>
      <c r="BZ351" s="20"/>
      <c r="CA351" s="19" t="e">
        <f>IF(+B351&lt;44592,+#REF!+#REF!+N351,0)</f>
        <v>#REF!</v>
      </c>
      <c r="CB351" s="19">
        <f>IF(+B351&gt;44592,+IF(+B351&lt;44620,+#REF!+#REF!+N351,0),0)</f>
        <v>0</v>
      </c>
      <c r="CC351" s="19"/>
      <c r="CD351" s="19"/>
      <c r="CE351" s="19"/>
      <c r="CF351" s="19"/>
      <c r="CG351" s="19"/>
      <c r="CH351" s="19"/>
      <c r="CI351" s="19"/>
      <c r="CJ351" s="19"/>
      <c r="CK351" s="19"/>
      <c r="CL351" s="19"/>
    </row>
    <row r="352" spans="1:90" x14ac:dyDescent="0.25">
      <c r="A352" s="3">
        <f t="shared" si="85"/>
        <v>16</v>
      </c>
      <c r="B352" s="5"/>
      <c r="C352" s="6"/>
      <c r="D352" s="8"/>
      <c r="E352" s="80"/>
      <c r="F352" s="79"/>
      <c r="G352" s="21" t="s">
        <v>28</v>
      </c>
      <c r="H352" s="23"/>
      <c r="I352" s="54">
        <f t="shared" si="80"/>
        <v>0</v>
      </c>
      <c r="J352" s="7"/>
      <c r="K352" s="54">
        <f t="shared" si="81"/>
        <v>0</v>
      </c>
      <c r="L352" s="33">
        <v>25</v>
      </c>
      <c r="M352" s="4">
        <f t="shared" si="82"/>
        <v>0</v>
      </c>
      <c r="N352" s="4">
        <f t="shared" si="83"/>
        <v>0</v>
      </c>
      <c r="O352" s="4">
        <f t="shared" si="84"/>
        <v>0</v>
      </c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3"/>
      <c r="AA352" s="53"/>
      <c r="AB352" s="53"/>
      <c r="AC352" s="53"/>
      <c r="AD352" s="53"/>
      <c r="AE352" s="53"/>
      <c r="AF352" s="53"/>
      <c r="AG352" s="53"/>
      <c r="AH352" s="53"/>
      <c r="AI352" s="53"/>
      <c r="AJ352" s="53"/>
      <c r="AK352" s="53"/>
      <c r="AL352" s="53"/>
      <c r="AM352" s="53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/>
      <c r="BL352" s="16"/>
      <c r="BM352" s="16"/>
      <c r="BN352" s="16"/>
      <c r="BO352" s="16"/>
      <c r="BP352" s="16"/>
      <c r="BQ352" s="16"/>
      <c r="BR352" s="16"/>
      <c r="BS352" s="16"/>
      <c r="BT352" s="16"/>
      <c r="BU352" s="16"/>
      <c r="BV352" s="16"/>
      <c r="BW352" s="16"/>
      <c r="BX352" s="16"/>
      <c r="BY352" s="17"/>
      <c r="BZ352" s="20"/>
      <c r="CA352" s="19" t="e">
        <f>IF(+B352&lt;44592,+#REF!+#REF!+N352,0)</f>
        <v>#REF!</v>
      </c>
      <c r="CB352" s="19">
        <f>IF(+B352&gt;44592,+IF(+B352&lt;44620,+#REF!+#REF!+N352,0),0)</f>
        <v>0</v>
      </c>
      <c r="CC352" s="19"/>
      <c r="CD352" s="19"/>
      <c r="CE352" s="19"/>
      <c r="CF352" s="19"/>
      <c r="CG352" s="19"/>
      <c r="CH352" s="19"/>
      <c r="CI352" s="19"/>
      <c r="CJ352" s="19"/>
      <c r="CK352" s="19"/>
      <c r="CL352" s="19"/>
    </row>
    <row r="353" spans="1:92" x14ac:dyDescent="0.25">
      <c r="A353" s="3">
        <f t="shared" si="85"/>
        <v>17</v>
      </c>
      <c r="B353" s="5"/>
      <c r="C353" s="6"/>
      <c r="D353" s="8"/>
      <c r="E353" s="80"/>
      <c r="F353" s="79"/>
      <c r="G353" s="21" t="s">
        <v>28</v>
      </c>
      <c r="H353" s="23"/>
      <c r="I353" s="54">
        <f t="shared" si="80"/>
        <v>0</v>
      </c>
      <c r="J353" s="7"/>
      <c r="K353" s="54">
        <f t="shared" si="81"/>
        <v>0</v>
      </c>
      <c r="L353" s="33">
        <v>25</v>
      </c>
      <c r="M353" s="4">
        <f t="shared" si="82"/>
        <v>0</v>
      </c>
      <c r="N353" s="4">
        <f t="shared" si="83"/>
        <v>0</v>
      </c>
      <c r="O353" s="4">
        <f t="shared" si="84"/>
        <v>0</v>
      </c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3"/>
      <c r="AA353" s="53"/>
      <c r="AB353" s="53"/>
      <c r="AC353" s="53"/>
      <c r="AD353" s="53"/>
      <c r="AE353" s="53"/>
      <c r="AF353" s="53"/>
      <c r="AG353" s="53"/>
      <c r="AH353" s="53"/>
      <c r="AI353" s="53"/>
      <c r="AJ353" s="53"/>
      <c r="AK353" s="53"/>
      <c r="AL353" s="53"/>
      <c r="AM353" s="53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/>
      <c r="BO353" s="16"/>
      <c r="BP353" s="16"/>
      <c r="BQ353" s="16"/>
      <c r="BR353" s="16"/>
      <c r="BS353" s="16"/>
      <c r="BT353" s="16"/>
      <c r="BU353" s="16"/>
      <c r="BV353" s="16"/>
      <c r="BW353" s="16"/>
      <c r="BX353" s="16"/>
      <c r="BY353" s="17"/>
      <c r="BZ353" s="20"/>
      <c r="CA353" s="19" t="e">
        <f>IF(+B353&lt;44592,+#REF!+#REF!+N353,0)</f>
        <v>#REF!</v>
      </c>
      <c r="CB353" s="19">
        <f>IF(+B353&gt;44592,+IF(+B353&lt;44620,+#REF!+#REF!+N353,0),0)</f>
        <v>0</v>
      </c>
      <c r="CC353" s="19"/>
      <c r="CD353" s="19"/>
      <c r="CE353" s="19"/>
      <c r="CF353" s="19"/>
      <c r="CG353" s="19"/>
      <c r="CH353" s="19"/>
      <c r="CI353" s="19"/>
      <c r="CJ353" s="19"/>
      <c r="CK353" s="19"/>
      <c r="CL353" s="19"/>
    </row>
    <row r="354" spans="1:92" x14ac:dyDescent="0.25">
      <c r="A354" s="3">
        <f t="shared" si="85"/>
        <v>18</v>
      </c>
      <c r="B354" s="5"/>
      <c r="C354" s="6"/>
      <c r="D354" s="8"/>
      <c r="E354" s="80"/>
      <c r="F354" s="79"/>
      <c r="G354" s="21" t="s">
        <v>28</v>
      </c>
      <c r="H354" s="23"/>
      <c r="I354" s="54">
        <f t="shared" si="80"/>
        <v>0</v>
      </c>
      <c r="J354" s="7"/>
      <c r="K354" s="54">
        <f t="shared" si="81"/>
        <v>0</v>
      </c>
      <c r="L354" s="33">
        <v>25</v>
      </c>
      <c r="M354" s="4">
        <f t="shared" si="82"/>
        <v>0</v>
      </c>
      <c r="N354" s="4">
        <f t="shared" si="83"/>
        <v>0</v>
      </c>
      <c r="O354" s="4">
        <f t="shared" si="84"/>
        <v>0</v>
      </c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3"/>
      <c r="AA354" s="53"/>
      <c r="AB354" s="53"/>
      <c r="AC354" s="53"/>
      <c r="AD354" s="53"/>
      <c r="AE354" s="53"/>
      <c r="AF354" s="53"/>
      <c r="AG354" s="53"/>
      <c r="AH354" s="53"/>
      <c r="AI354" s="53"/>
      <c r="AJ354" s="53"/>
      <c r="AK354" s="53"/>
      <c r="AL354" s="53"/>
      <c r="AM354" s="53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/>
      <c r="BL354" s="16"/>
      <c r="BM354" s="16"/>
      <c r="BN354" s="16"/>
      <c r="BO354" s="16"/>
      <c r="BP354" s="16"/>
      <c r="BQ354" s="16"/>
      <c r="BR354" s="16"/>
      <c r="BS354" s="16"/>
      <c r="BT354" s="16"/>
      <c r="BU354" s="16"/>
      <c r="BV354" s="16"/>
      <c r="BW354" s="16"/>
      <c r="BX354" s="16"/>
      <c r="BY354" s="17"/>
      <c r="BZ354" s="20"/>
      <c r="CA354" s="19" t="e">
        <f>IF(+B354&lt;44592,+#REF!+#REF!+N354,0)</f>
        <v>#REF!</v>
      </c>
      <c r="CB354" s="19">
        <f>IF(+B354&gt;44592,+IF(+B354&lt;44620,+#REF!+#REF!+N354,0),0)</f>
        <v>0</v>
      </c>
      <c r="CC354" s="19"/>
      <c r="CD354" s="19"/>
      <c r="CE354" s="19"/>
      <c r="CF354" s="19"/>
      <c r="CG354" s="19"/>
      <c r="CH354" s="19"/>
      <c r="CI354" s="19"/>
      <c r="CJ354" s="19"/>
      <c r="CK354" s="19"/>
      <c r="CL354" s="19"/>
    </row>
    <row r="355" spans="1:92" x14ac:dyDescent="0.25">
      <c r="A355" s="3">
        <f t="shared" si="85"/>
        <v>19</v>
      </c>
      <c r="B355" s="5"/>
      <c r="C355" s="6"/>
      <c r="D355" s="8"/>
      <c r="E355" s="80"/>
      <c r="F355" s="79"/>
      <c r="G355" s="21" t="s">
        <v>28</v>
      </c>
      <c r="H355" s="23"/>
      <c r="I355" s="54">
        <f t="shared" si="80"/>
        <v>0</v>
      </c>
      <c r="J355" s="7"/>
      <c r="K355" s="54">
        <f t="shared" si="81"/>
        <v>0</v>
      </c>
      <c r="L355" s="33">
        <v>25</v>
      </c>
      <c r="M355" s="4">
        <f t="shared" si="82"/>
        <v>0</v>
      </c>
      <c r="N355" s="4">
        <f t="shared" si="83"/>
        <v>0</v>
      </c>
      <c r="O355" s="4">
        <f t="shared" si="84"/>
        <v>0</v>
      </c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3"/>
      <c r="AA355" s="53"/>
      <c r="AB355" s="53"/>
      <c r="AC355" s="53"/>
      <c r="AD355" s="53"/>
      <c r="AE355" s="53"/>
      <c r="AF355" s="53"/>
      <c r="AG355" s="53"/>
      <c r="AH355" s="53"/>
      <c r="AI355" s="53"/>
      <c r="AJ355" s="53"/>
      <c r="AK355" s="53"/>
      <c r="AL355" s="53"/>
      <c r="AM355" s="53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/>
      <c r="BO355" s="16"/>
      <c r="BP355" s="16"/>
      <c r="BQ355" s="16"/>
      <c r="BR355" s="16"/>
      <c r="BS355" s="16"/>
      <c r="BT355" s="16"/>
      <c r="BU355" s="16"/>
      <c r="BV355" s="16"/>
      <c r="BW355" s="16"/>
      <c r="BX355" s="16"/>
      <c r="BY355" s="17"/>
      <c r="BZ355" s="20"/>
      <c r="CA355" s="19" t="e">
        <f>IF(+B355&lt;44592,+#REF!+#REF!+N355,0)</f>
        <v>#REF!</v>
      </c>
      <c r="CB355" s="19">
        <f>IF(+B355&gt;44592,+IF(+B355&lt;44620,+#REF!+#REF!+N355,0),0)</f>
        <v>0</v>
      </c>
      <c r="CC355" s="19"/>
      <c r="CD355" s="19"/>
      <c r="CE355" s="19"/>
      <c r="CF355" s="19"/>
      <c r="CG355" s="19"/>
      <c r="CH355" s="19"/>
      <c r="CI355" s="19"/>
      <c r="CJ355" s="19"/>
      <c r="CK355" s="19"/>
      <c r="CL355" s="19"/>
    </row>
    <row r="356" spans="1:92" x14ac:dyDescent="0.25">
      <c r="A356" s="3">
        <f t="shared" si="85"/>
        <v>20</v>
      </c>
      <c r="B356" s="5"/>
      <c r="C356" s="6"/>
      <c r="D356" s="8"/>
      <c r="E356" s="80"/>
      <c r="F356" s="79"/>
      <c r="G356" s="21" t="s">
        <v>28</v>
      </c>
      <c r="H356" s="23"/>
      <c r="I356" s="54">
        <f t="shared" si="80"/>
        <v>0</v>
      </c>
      <c r="J356" s="7"/>
      <c r="K356" s="54">
        <f t="shared" si="81"/>
        <v>0</v>
      </c>
      <c r="L356" s="33">
        <v>25</v>
      </c>
      <c r="M356" s="4">
        <f t="shared" si="82"/>
        <v>0</v>
      </c>
      <c r="N356" s="4">
        <f t="shared" si="83"/>
        <v>0</v>
      </c>
      <c r="O356" s="4">
        <f t="shared" si="84"/>
        <v>0</v>
      </c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  <c r="AA356" s="53"/>
      <c r="AB356" s="53"/>
      <c r="AC356" s="53"/>
      <c r="AD356" s="53"/>
      <c r="AE356" s="53"/>
      <c r="AF356" s="53"/>
      <c r="AG356" s="53"/>
      <c r="AH356" s="53"/>
      <c r="AI356" s="53"/>
      <c r="AJ356" s="53"/>
      <c r="AK356" s="53"/>
      <c r="AL356" s="53"/>
      <c r="AM356" s="53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/>
      <c r="BO356" s="16"/>
      <c r="BP356" s="16"/>
      <c r="BQ356" s="16"/>
      <c r="BR356" s="16"/>
      <c r="BS356" s="16"/>
      <c r="BT356" s="16"/>
      <c r="BU356" s="16"/>
      <c r="BV356" s="16"/>
      <c r="BW356" s="16"/>
      <c r="BX356" s="16"/>
      <c r="BY356" s="17"/>
      <c r="BZ356" s="20"/>
      <c r="CA356" s="19" t="e">
        <f>IF(+B356&lt;44592,+#REF!+#REF!+N356,0)</f>
        <v>#REF!</v>
      </c>
      <c r="CB356" s="19">
        <f>IF(+B356&gt;44592,+IF(+B356&lt;44620,+#REF!+#REF!+N356,0),0)</f>
        <v>0</v>
      </c>
      <c r="CC356" s="19"/>
      <c r="CD356" s="19"/>
      <c r="CE356" s="19"/>
      <c r="CF356" s="19"/>
      <c r="CG356" s="19"/>
      <c r="CH356" s="19"/>
      <c r="CI356" s="19"/>
      <c r="CJ356" s="19"/>
      <c r="CK356" s="19"/>
      <c r="CL356" s="19"/>
    </row>
    <row r="357" spans="1:92" x14ac:dyDescent="0.25">
      <c r="A357" s="3">
        <f t="shared" si="85"/>
        <v>21</v>
      </c>
      <c r="B357" s="5"/>
      <c r="C357" s="6"/>
      <c r="D357" s="8"/>
      <c r="E357" s="80"/>
      <c r="F357" s="79"/>
      <c r="G357" s="21" t="s">
        <v>28</v>
      </c>
      <c r="H357" s="23"/>
      <c r="I357" s="54">
        <f t="shared" si="80"/>
        <v>0</v>
      </c>
      <c r="J357" s="7"/>
      <c r="K357" s="54">
        <f t="shared" si="81"/>
        <v>0</v>
      </c>
      <c r="L357" s="33">
        <v>25</v>
      </c>
      <c r="M357" s="4">
        <f t="shared" si="82"/>
        <v>0</v>
      </c>
      <c r="N357" s="4">
        <f t="shared" si="83"/>
        <v>0</v>
      </c>
      <c r="O357" s="4">
        <f t="shared" si="84"/>
        <v>0</v>
      </c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  <c r="AA357" s="53"/>
      <c r="AB357" s="53"/>
      <c r="AC357" s="53"/>
      <c r="AD357" s="53"/>
      <c r="AE357" s="53"/>
      <c r="AF357" s="53"/>
      <c r="AG357" s="53"/>
      <c r="AH357" s="53"/>
      <c r="AI357" s="53"/>
      <c r="AJ357" s="53"/>
      <c r="AK357" s="53"/>
      <c r="AL357" s="53"/>
      <c r="AM357" s="53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/>
      <c r="BO357" s="16"/>
      <c r="BP357" s="16"/>
      <c r="BQ357" s="16"/>
      <c r="BR357" s="16"/>
      <c r="BS357" s="16"/>
      <c r="BT357" s="16"/>
      <c r="BU357" s="16"/>
      <c r="BV357" s="16"/>
      <c r="BW357" s="16"/>
      <c r="BX357" s="16"/>
      <c r="BY357" s="17"/>
      <c r="BZ357" s="17"/>
      <c r="CA357" s="19" t="e">
        <f>IF(+B357&lt;44592,+#REF!+#REF!+N357,0)</f>
        <v>#REF!</v>
      </c>
      <c r="CB357" s="19">
        <f>IF(+B357&gt;44592,+IF(+B357&lt;44620,+#REF!+#REF!+N357,0),0)</f>
        <v>0</v>
      </c>
      <c r="CC357" s="19"/>
      <c r="CD357" s="19"/>
      <c r="CE357" s="19"/>
      <c r="CF357" s="19"/>
      <c r="CG357" s="19"/>
      <c r="CH357" s="19"/>
      <c r="CI357" s="19"/>
      <c r="CJ357" s="19"/>
      <c r="CK357" s="19"/>
      <c r="CL357" s="19"/>
    </row>
    <row r="358" spans="1:92" x14ac:dyDescent="0.25">
      <c r="A358" s="3">
        <f t="shared" si="85"/>
        <v>22</v>
      </c>
      <c r="B358" s="5"/>
      <c r="C358" s="6"/>
      <c r="D358" s="8"/>
      <c r="E358" s="80"/>
      <c r="F358" s="79"/>
      <c r="G358" s="21" t="s">
        <v>28</v>
      </c>
      <c r="H358" s="23"/>
      <c r="I358" s="54">
        <f t="shared" si="80"/>
        <v>0</v>
      </c>
      <c r="J358" s="7"/>
      <c r="K358" s="54">
        <f t="shared" si="81"/>
        <v>0</v>
      </c>
      <c r="L358" s="33">
        <v>25</v>
      </c>
      <c r="M358" s="4">
        <f t="shared" si="82"/>
        <v>0</v>
      </c>
      <c r="N358" s="4">
        <f t="shared" si="83"/>
        <v>0</v>
      </c>
      <c r="O358" s="4">
        <f t="shared" si="84"/>
        <v>0</v>
      </c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  <c r="AA358" s="53"/>
      <c r="AB358" s="53"/>
      <c r="AC358" s="53"/>
      <c r="AD358" s="53"/>
      <c r="AE358" s="53"/>
      <c r="AF358" s="53"/>
      <c r="AG358" s="53"/>
      <c r="AH358" s="53"/>
      <c r="AI358" s="53"/>
      <c r="AJ358" s="53"/>
      <c r="AK358" s="53"/>
      <c r="AL358" s="53"/>
      <c r="AM358" s="53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/>
      <c r="BO358" s="16"/>
      <c r="BP358" s="16"/>
      <c r="BQ358" s="16"/>
      <c r="BR358" s="16"/>
      <c r="BS358" s="16"/>
      <c r="BT358" s="16"/>
      <c r="BU358" s="16"/>
      <c r="BV358" s="16"/>
      <c r="BW358" s="16"/>
      <c r="BX358" s="16"/>
      <c r="BY358" s="17"/>
      <c r="BZ358" s="17"/>
      <c r="CA358" s="19" t="e">
        <f>IF(+B358&lt;44592,+#REF!+#REF!+N358,0)</f>
        <v>#REF!</v>
      </c>
      <c r="CB358" s="19">
        <f>IF(+B358&gt;44592,+IF(+B358&lt;44620,+#REF!+#REF!+N358,0),0)</f>
        <v>0</v>
      </c>
      <c r="CC358" s="19"/>
      <c r="CD358" s="19"/>
      <c r="CE358" s="19"/>
      <c r="CF358" s="19"/>
      <c r="CG358" s="19"/>
      <c r="CH358" s="19"/>
      <c r="CI358" s="19"/>
      <c r="CJ358" s="19"/>
      <c r="CK358" s="19"/>
      <c r="CL358" s="19"/>
    </row>
    <row r="359" spans="1:92" x14ac:dyDescent="0.25">
      <c r="A359" s="3">
        <f t="shared" si="85"/>
        <v>23</v>
      </c>
      <c r="B359" s="5"/>
      <c r="C359" s="6"/>
      <c r="D359" s="8"/>
      <c r="E359" s="80"/>
      <c r="F359" s="79"/>
      <c r="G359" s="21" t="s">
        <v>28</v>
      </c>
      <c r="H359" s="23"/>
      <c r="I359" s="54">
        <f t="shared" si="80"/>
        <v>0</v>
      </c>
      <c r="J359" s="7"/>
      <c r="K359" s="54">
        <f t="shared" si="81"/>
        <v>0</v>
      </c>
      <c r="L359" s="33">
        <v>25</v>
      </c>
      <c r="M359" s="4">
        <f t="shared" si="82"/>
        <v>0</v>
      </c>
      <c r="N359" s="4">
        <f t="shared" si="83"/>
        <v>0</v>
      </c>
      <c r="O359" s="4">
        <f t="shared" si="84"/>
        <v>0</v>
      </c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  <c r="AA359" s="53"/>
      <c r="AB359" s="53"/>
      <c r="AC359" s="53"/>
      <c r="AD359" s="53"/>
      <c r="AE359" s="53"/>
      <c r="AF359" s="53"/>
      <c r="AG359" s="53"/>
      <c r="AH359" s="53"/>
      <c r="AI359" s="53"/>
      <c r="AJ359" s="53"/>
      <c r="AK359" s="53"/>
      <c r="AL359" s="53"/>
      <c r="AM359" s="53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/>
      <c r="BO359" s="16"/>
      <c r="BP359" s="16"/>
      <c r="BQ359" s="16"/>
      <c r="BR359" s="16"/>
      <c r="BS359" s="16"/>
      <c r="BT359" s="16"/>
      <c r="BU359" s="16"/>
      <c r="BV359" s="16"/>
      <c r="BW359" s="16"/>
      <c r="BX359" s="16"/>
      <c r="BY359" s="17"/>
      <c r="BZ359" s="17"/>
      <c r="CA359" s="19" t="e">
        <f>IF(+B359&lt;44592,+#REF!+#REF!+N359,0)</f>
        <v>#REF!</v>
      </c>
      <c r="CB359" s="19">
        <f>IF(+B359&gt;44592,+IF(+B359&lt;44620,+#REF!+#REF!+N359,0),0)</f>
        <v>0</v>
      </c>
      <c r="CC359" s="19"/>
      <c r="CD359" s="19"/>
      <c r="CE359" s="19"/>
      <c r="CF359" s="19"/>
      <c r="CG359" s="19"/>
      <c r="CH359" s="19"/>
      <c r="CI359" s="19"/>
      <c r="CJ359" s="19"/>
      <c r="CK359" s="19"/>
      <c r="CL359" s="19"/>
    </row>
    <row r="360" spans="1:92" x14ac:dyDescent="0.25">
      <c r="A360" s="3">
        <f t="shared" si="85"/>
        <v>24</v>
      </c>
      <c r="B360" s="5"/>
      <c r="C360" s="6"/>
      <c r="D360" s="8"/>
      <c r="E360" s="80"/>
      <c r="F360" s="79"/>
      <c r="G360" s="21" t="s">
        <v>28</v>
      </c>
      <c r="H360" s="23"/>
      <c r="I360" s="54">
        <f t="shared" si="80"/>
        <v>0</v>
      </c>
      <c r="J360" s="7"/>
      <c r="K360" s="54">
        <f t="shared" si="81"/>
        <v>0</v>
      </c>
      <c r="L360" s="33">
        <v>25</v>
      </c>
      <c r="M360" s="4">
        <f t="shared" si="82"/>
        <v>0</v>
      </c>
      <c r="N360" s="4">
        <f t="shared" si="83"/>
        <v>0</v>
      </c>
      <c r="O360" s="4">
        <f t="shared" si="84"/>
        <v>0</v>
      </c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  <c r="AA360" s="53"/>
      <c r="AB360" s="53"/>
      <c r="AC360" s="53"/>
      <c r="AD360" s="53"/>
      <c r="AE360" s="53"/>
      <c r="AF360" s="53"/>
      <c r="AG360" s="53"/>
      <c r="AH360" s="53"/>
      <c r="AI360" s="53"/>
      <c r="AJ360" s="53"/>
      <c r="AK360" s="53"/>
      <c r="AL360" s="53"/>
      <c r="AM360" s="53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/>
      <c r="BO360" s="16"/>
      <c r="BP360" s="16"/>
      <c r="BQ360" s="16"/>
      <c r="BR360" s="16"/>
      <c r="BS360" s="16"/>
      <c r="BT360" s="16"/>
      <c r="BU360" s="16"/>
      <c r="BV360" s="16"/>
      <c r="BW360" s="16"/>
      <c r="BX360" s="16"/>
      <c r="BY360" s="17"/>
      <c r="BZ360" s="17"/>
      <c r="CA360" s="19" t="e">
        <f>IF(+B360&lt;44592,+#REF!+#REF!+N360,0)</f>
        <v>#REF!</v>
      </c>
      <c r="CB360" s="19">
        <f>IF(+B360&gt;44592,+IF(+B360&lt;44620,+#REF!+#REF!+N360,0),0)</f>
        <v>0</v>
      </c>
      <c r="CC360" s="19"/>
      <c r="CD360" s="19"/>
      <c r="CE360" s="19"/>
      <c r="CF360" s="19"/>
      <c r="CG360" s="19"/>
      <c r="CH360" s="19"/>
      <c r="CI360" s="19"/>
      <c r="CJ360" s="19"/>
      <c r="CK360" s="19"/>
      <c r="CL360" s="19"/>
    </row>
    <row r="361" spans="1:92" x14ac:dyDescent="0.25">
      <c r="A361" s="3">
        <f t="shared" si="85"/>
        <v>25</v>
      </c>
      <c r="B361" s="5"/>
      <c r="C361" s="6"/>
      <c r="D361" s="8"/>
      <c r="E361" s="80"/>
      <c r="F361" s="79"/>
      <c r="G361" s="21" t="s">
        <v>28</v>
      </c>
      <c r="H361" s="23"/>
      <c r="I361" s="54">
        <f t="shared" si="80"/>
        <v>0</v>
      </c>
      <c r="J361" s="7"/>
      <c r="K361" s="54">
        <f t="shared" si="81"/>
        <v>0</v>
      </c>
      <c r="L361" s="33">
        <v>25</v>
      </c>
      <c r="M361" s="4">
        <f t="shared" si="82"/>
        <v>0</v>
      </c>
      <c r="N361" s="4">
        <f t="shared" si="83"/>
        <v>0</v>
      </c>
      <c r="O361" s="4">
        <f t="shared" si="84"/>
        <v>0</v>
      </c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  <c r="AA361" s="53"/>
      <c r="AB361" s="53"/>
      <c r="AC361" s="53"/>
      <c r="AD361" s="53"/>
      <c r="AE361" s="53"/>
      <c r="AF361" s="53"/>
      <c r="AG361" s="53"/>
      <c r="AH361" s="53"/>
      <c r="AI361" s="53"/>
      <c r="AJ361" s="53"/>
      <c r="AK361" s="53"/>
      <c r="AL361" s="53"/>
      <c r="AM361" s="53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/>
      <c r="BO361" s="16"/>
      <c r="BP361" s="16"/>
      <c r="BQ361" s="16"/>
      <c r="BR361" s="16"/>
      <c r="BS361" s="16"/>
      <c r="BT361" s="16"/>
      <c r="BU361" s="16"/>
      <c r="BV361" s="16"/>
      <c r="BW361" s="16"/>
      <c r="BX361" s="16"/>
      <c r="BY361" s="17"/>
      <c r="BZ361" s="17"/>
      <c r="CA361" s="17"/>
      <c r="CB361" s="17"/>
      <c r="CC361" s="17"/>
      <c r="CD361" s="17"/>
      <c r="CE361" s="17"/>
    </row>
    <row r="362" spans="1:92" ht="4.5" customHeight="1" x14ac:dyDescent="0.25">
      <c r="A362" s="89"/>
      <c r="B362" s="90"/>
      <c r="C362" s="90"/>
      <c r="D362" s="90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1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3"/>
      <c r="AA362" s="53"/>
      <c r="AB362" s="53"/>
      <c r="AC362" s="53"/>
      <c r="AD362" s="53"/>
      <c r="AE362" s="53"/>
      <c r="AF362" s="53"/>
      <c r="AG362" s="53"/>
      <c r="AH362" s="53"/>
      <c r="AI362" s="53"/>
      <c r="AJ362" s="53"/>
      <c r="AK362" s="53"/>
      <c r="AL362" s="53"/>
      <c r="AM362" s="53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  <c r="BL362" s="16"/>
      <c r="BM362" s="16"/>
      <c r="BN362" s="16"/>
      <c r="BO362" s="16"/>
      <c r="BP362" s="16"/>
      <c r="BQ362" s="16"/>
      <c r="BR362" s="16"/>
      <c r="BS362" s="16"/>
      <c r="BT362" s="16"/>
      <c r="BU362" s="16"/>
      <c r="BV362" s="16"/>
      <c r="BW362" s="16"/>
      <c r="BX362" s="16"/>
      <c r="BY362" s="17"/>
      <c r="BZ362" s="17"/>
      <c r="CA362" s="17"/>
      <c r="CB362" s="17"/>
      <c r="CC362" s="17"/>
      <c r="CD362" s="17"/>
      <c r="CE362" s="17"/>
    </row>
    <row r="363" spans="1:92" s="88" customFormat="1" x14ac:dyDescent="0.25">
      <c r="A363" s="3" t="s">
        <v>102</v>
      </c>
      <c r="B363" s="3" t="s">
        <v>102</v>
      </c>
      <c r="C363" s="3" t="s">
        <v>102</v>
      </c>
      <c r="D363" s="3" t="s">
        <v>102</v>
      </c>
      <c r="E363" s="3" t="s">
        <v>102</v>
      </c>
      <c r="F363" s="3" t="s">
        <v>102</v>
      </c>
      <c r="G363" s="3" t="s">
        <v>102</v>
      </c>
      <c r="H363" s="3" t="s">
        <v>102</v>
      </c>
      <c r="I363" s="4">
        <f>SUM(I337:I361)</f>
        <v>0</v>
      </c>
      <c r="J363" s="4">
        <f t="shared" ref="J363:K363" si="86">SUM(J337:J361)</f>
        <v>0</v>
      </c>
      <c r="K363" s="4">
        <f t="shared" si="86"/>
        <v>0</v>
      </c>
      <c r="L363" s="3" t="s">
        <v>102</v>
      </c>
      <c r="M363" s="4">
        <f t="shared" ref="M363:O363" si="87">SUM(M337:M361)</f>
        <v>0</v>
      </c>
      <c r="N363" s="4">
        <f t="shared" si="87"/>
        <v>0</v>
      </c>
      <c r="O363" s="4">
        <f t="shared" si="87"/>
        <v>0</v>
      </c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84"/>
      <c r="AM363" s="84"/>
      <c r="AN363" s="85"/>
      <c r="AO363" s="85"/>
      <c r="AP363" s="85"/>
      <c r="AQ363" s="85"/>
      <c r="AR363" s="85"/>
      <c r="AS363" s="85"/>
      <c r="AT363" s="85"/>
      <c r="AU363" s="85"/>
      <c r="AV363" s="85"/>
      <c r="AW363" s="85"/>
      <c r="AX363" s="85"/>
      <c r="AY363" s="85"/>
      <c r="AZ363" s="85"/>
      <c r="BA363" s="85"/>
      <c r="BB363" s="85"/>
      <c r="BC363" s="85"/>
      <c r="BD363" s="85"/>
      <c r="BE363" s="85"/>
      <c r="BF363" s="85"/>
      <c r="BG363" s="85"/>
      <c r="BH363" s="85"/>
      <c r="BI363" s="85"/>
      <c r="BJ363" s="85"/>
      <c r="BK363" s="85"/>
      <c r="BL363" s="85"/>
      <c r="BM363" s="85"/>
      <c r="BN363" s="85"/>
      <c r="BO363" s="85"/>
      <c r="BP363" s="85"/>
      <c r="BQ363" s="85"/>
      <c r="BR363" s="85"/>
      <c r="BS363" s="85"/>
      <c r="BT363" s="85"/>
      <c r="BU363" s="85"/>
      <c r="BV363" s="85"/>
      <c r="BW363" s="85"/>
      <c r="BX363" s="85"/>
      <c r="BY363" s="86"/>
      <c r="BZ363" s="86"/>
      <c r="CA363" s="86"/>
      <c r="CB363" s="86"/>
      <c r="CC363" s="86"/>
      <c r="CD363" s="86"/>
      <c r="CE363" s="86"/>
      <c r="CF363" s="87"/>
      <c r="CG363" s="87"/>
      <c r="CH363" s="87"/>
      <c r="CI363" s="87"/>
      <c r="CJ363" s="87"/>
      <c r="CK363" s="87"/>
      <c r="CL363" s="87"/>
      <c r="CM363" s="87"/>
      <c r="CN363" s="87"/>
    </row>
    <row r="364" spans="1:92" x14ac:dyDescent="0.25">
      <c r="A364" s="1" t="s">
        <v>7</v>
      </c>
      <c r="C364" s="28" t="str">
        <f>+C331</f>
        <v>TVRTKA XY D.O.O.</v>
      </c>
      <c r="D364" s="92"/>
      <c r="E364" s="92"/>
      <c r="F364" s="92"/>
      <c r="G364" s="92"/>
      <c r="H364" s="93"/>
      <c r="I364" s="93"/>
      <c r="J364" s="93"/>
      <c r="K364" s="27"/>
      <c r="L364" s="32"/>
    </row>
    <row r="365" spans="1:92" x14ac:dyDescent="0.25">
      <c r="A365" s="1" t="s">
        <v>9</v>
      </c>
      <c r="C365" s="30" t="str">
        <f>+C332</f>
        <v>91184883380</v>
      </c>
      <c r="D365" s="94"/>
      <c r="E365" s="95"/>
      <c r="F365" s="95"/>
      <c r="G365" s="28" t="str">
        <f>+G332</f>
        <v>KARLOVAC, VINIČKI PUT 20</v>
      </c>
      <c r="H365" s="92"/>
      <c r="I365" s="92"/>
      <c r="J365" s="92"/>
      <c r="K365" s="27"/>
      <c r="L365" s="32"/>
    </row>
    <row r="367" spans="1:92" ht="18.75" x14ac:dyDescent="0.25">
      <c r="A367" s="47" t="s">
        <v>131</v>
      </c>
      <c r="B367" s="47"/>
      <c r="C367" s="47"/>
      <c r="D367" s="47"/>
      <c r="E367" s="47"/>
      <c r="F367" s="47"/>
      <c r="G367" s="47"/>
      <c r="H367" s="47"/>
      <c r="I367" s="47"/>
      <c r="J367" s="47"/>
      <c r="K367" s="48" t="s">
        <v>100</v>
      </c>
      <c r="L367" s="51">
        <v>44896</v>
      </c>
      <c r="M367" s="49" t="s">
        <v>101</v>
      </c>
      <c r="N367" s="51">
        <v>44926</v>
      </c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0"/>
      <c r="AC367" s="50"/>
      <c r="AD367" s="50"/>
      <c r="AE367" s="50"/>
      <c r="AF367" s="50"/>
      <c r="AG367" s="50"/>
      <c r="AH367" s="50"/>
      <c r="AI367" s="50"/>
      <c r="AJ367" s="50"/>
      <c r="AK367" s="50"/>
      <c r="AL367" s="50"/>
      <c r="AM367" s="50"/>
    </row>
    <row r="368" spans="1:92" ht="18" x14ac:dyDescent="0.25">
      <c r="A368" s="25" t="s">
        <v>0</v>
      </c>
      <c r="B368" s="25" t="s">
        <v>6</v>
      </c>
      <c r="C368" s="25" t="s">
        <v>1</v>
      </c>
      <c r="D368" s="26" t="s">
        <v>24</v>
      </c>
      <c r="E368" s="26" t="s">
        <v>106</v>
      </c>
      <c r="F368" s="26" t="s">
        <v>107</v>
      </c>
      <c r="G368" s="81" t="s">
        <v>25</v>
      </c>
      <c r="H368" s="26" t="s">
        <v>31</v>
      </c>
      <c r="I368" s="26" t="s">
        <v>41</v>
      </c>
      <c r="J368" s="26" t="s">
        <v>2</v>
      </c>
      <c r="K368" s="26" t="s">
        <v>42</v>
      </c>
      <c r="L368" s="82" t="s">
        <v>43</v>
      </c>
      <c r="M368" s="26" t="s">
        <v>3</v>
      </c>
      <c r="N368" s="26" t="s">
        <v>4</v>
      </c>
      <c r="O368" s="26" t="s">
        <v>5</v>
      </c>
      <c r="P368" s="52"/>
      <c r="Q368" s="83" t="s">
        <v>111</v>
      </c>
      <c r="R368" s="52"/>
      <c r="S368" s="52"/>
      <c r="T368" s="52"/>
      <c r="U368" s="52"/>
      <c r="V368" s="52"/>
      <c r="W368" s="52"/>
      <c r="X368" s="52"/>
      <c r="Y368" s="52"/>
      <c r="Z368" s="52"/>
      <c r="AA368" s="52"/>
      <c r="AB368" s="52"/>
      <c r="AC368" s="52"/>
      <c r="AD368" s="52"/>
      <c r="AE368" s="52"/>
      <c r="AF368" s="52"/>
      <c r="AG368" s="52"/>
      <c r="AH368" s="52"/>
      <c r="AI368" s="52"/>
      <c r="AJ368" s="52"/>
      <c r="AK368" s="52"/>
      <c r="AL368" s="52"/>
      <c r="AM368" s="52"/>
      <c r="AN368" s="12"/>
      <c r="AO368" s="12" t="s">
        <v>25</v>
      </c>
      <c r="AP368" s="12"/>
      <c r="AQ368" s="12"/>
      <c r="AR368" s="12"/>
      <c r="AS368" s="12"/>
      <c r="AT368" s="12"/>
      <c r="AU368" s="12"/>
      <c r="AV368" s="12"/>
      <c r="AW368" s="12"/>
      <c r="AX368" s="12"/>
      <c r="AY368" s="12"/>
      <c r="AZ368" s="12"/>
      <c r="BA368" s="12"/>
      <c r="BB368" s="12"/>
      <c r="BC368" s="12"/>
      <c r="BD368" s="12"/>
      <c r="BE368" s="12"/>
      <c r="BF368" s="12"/>
      <c r="BG368" s="12"/>
      <c r="BH368" s="12"/>
      <c r="BI368" s="12"/>
      <c r="BJ368" s="12"/>
      <c r="BK368" s="12"/>
      <c r="BL368" s="12"/>
      <c r="BM368" s="12"/>
      <c r="BN368" s="12"/>
      <c r="BO368" s="12"/>
      <c r="BP368" s="12"/>
      <c r="BQ368" s="12"/>
      <c r="BR368" s="12"/>
      <c r="BS368" s="12"/>
      <c r="BT368" s="12"/>
      <c r="BU368" s="12"/>
      <c r="BV368" s="12"/>
      <c r="BW368" s="12"/>
      <c r="BX368" s="12"/>
      <c r="BY368" s="13"/>
      <c r="BZ368" s="13"/>
      <c r="CA368" s="14" t="s">
        <v>12</v>
      </c>
      <c r="CB368" s="15" t="s">
        <v>13</v>
      </c>
      <c r="CC368" s="15" t="s">
        <v>14</v>
      </c>
      <c r="CD368" s="15" t="s">
        <v>15</v>
      </c>
      <c r="CE368" s="15" t="s">
        <v>16</v>
      </c>
      <c r="CF368" s="15" t="s">
        <v>17</v>
      </c>
      <c r="CG368" s="15" t="s">
        <v>18</v>
      </c>
      <c r="CH368" s="15" t="s">
        <v>19</v>
      </c>
      <c r="CI368" s="15" t="s">
        <v>20</v>
      </c>
      <c r="CJ368" s="15" t="s">
        <v>21</v>
      </c>
      <c r="CK368" s="15" t="s">
        <v>22</v>
      </c>
      <c r="CL368" s="15" t="s">
        <v>23</v>
      </c>
    </row>
    <row r="370" spans="1:90" x14ac:dyDescent="0.25">
      <c r="A370" s="3">
        <v>1</v>
      </c>
      <c r="B370" s="5"/>
      <c r="C370" s="6"/>
      <c r="D370" s="8"/>
      <c r="E370" s="80"/>
      <c r="F370" s="79"/>
      <c r="G370" s="21" t="s">
        <v>28</v>
      </c>
      <c r="H370" s="23"/>
      <c r="I370" s="54">
        <f>+H370*D370</f>
        <v>0</v>
      </c>
      <c r="J370" s="7"/>
      <c r="K370" s="54">
        <f>+I370-J370</f>
        <v>0</v>
      </c>
      <c r="L370" s="33">
        <v>25</v>
      </c>
      <c r="M370" s="4">
        <f>IF(+L370=5,+K370*L370/100,0)</f>
        <v>0</v>
      </c>
      <c r="N370" s="4">
        <f>+IF(+L370=13,+K370*L370/100,0)</f>
        <v>0</v>
      </c>
      <c r="O370" s="4">
        <f>+IF(+L370=25,+K370*L370/100,0)</f>
        <v>0</v>
      </c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  <c r="AA370" s="53"/>
      <c r="AB370" s="53"/>
      <c r="AC370" s="53"/>
      <c r="AD370" s="53"/>
      <c r="AE370" s="53"/>
      <c r="AF370" s="53"/>
      <c r="AG370" s="53"/>
      <c r="AH370" s="53"/>
      <c r="AI370" s="53"/>
      <c r="AJ370" s="53"/>
      <c r="AK370" s="53"/>
      <c r="AL370" s="53"/>
      <c r="AM370" s="53"/>
      <c r="AN370" s="16"/>
      <c r="AO370" s="24" t="s">
        <v>28</v>
      </c>
      <c r="AP370" s="16"/>
      <c r="AQ370" s="31">
        <v>5</v>
      </c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/>
      <c r="BO370" s="16"/>
      <c r="BP370" s="16"/>
      <c r="BQ370" s="16"/>
      <c r="BR370" s="16"/>
      <c r="BS370" s="16"/>
      <c r="BT370" s="16"/>
      <c r="BU370" s="16"/>
      <c r="BV370" s="16"/>
      <c r="BW370" s="16"/>
      <c r="BX370" s="16"/>
      <c r="BY370" s="17">
        <v>1</v>
      </c>
      <c r="BZ370" s="18">
        <v>44592</v>
      </c>
      <c r="CA370" s="19" t="e">
        <f>IF(+B370&lt;44592,+#REF!+#REF!+N370,0)</f>
        <v>#REF!</v>
      </c>
      <c r="CB370" s="19" t="b">
        <f>IF(+B370&gt;44592,+IF(+B370&lt;44620,+#REF!+#REF!+N370,0))</f>
        <v>0</v>
      </c>
      <c r="CC370" s="19"/>
      <c r="CD370" s="19"/>
      <c r="CE370" s="19"/>
      <c r="CF370" s="19"/>
      <c r="CG370" s="19"/>
      <c r="CH370" s="19"/>
      <c r="CI370" s="19"/>
      <c r="CJ370" s="19"/>
      <c r="CK370" s="19"/>
      <c r="CL370" s="19"/>
    </row>
    <row r="371" spans="1:90" x14ac:dyDescent="0.25">
      <c r="A371" s="3">
        <f>+A370+1</f>
        <v>2</v>
      </c>
      <c r="B371" s="5"/>
      <c r="C371" s="6"/>
      <c r="D371" s="8"/>
      <c r="E371" s="80"/>
      <c r="F371" s="79"/>
      <c r="G371" s="21" t="s">
        <v>28</v>
      </c>
      <c r="H371" s="23"/>
      <c r="I371" s="54">
        <f t="shared" ref="I371:I394" si="88">+H371*D371</f>
        <v>0</v>
      </c>
      <c r="J371" s="7"/>
      <c r="K371" s="54">
        <f t="shared" ref="K371:K394" si="89">+I371-J371</f>
        <v>0</v>
      </c>
      <c r="L371" s="33">
        <v>25</v>
      </c>
      <c r="M371" s="4">
        <f t="shared" ref="M371:M394" si="90">IF(+L371=5,+K371*L371/100,0)</f>
        <v>0</v>
      </c>
      <c r="N371" s="4">
        <f t="shared" ref="N371:N394" si="91">+IF(+L371=13,+K371*L371/100,0)</f>
        <v>0</v>
      </c>
      <c r="O371" s="4">
        <f t="shared" ref="O371:O394" si="92">+IF(+L371=25,+K371*L371/100,0)</f>
        <v>0</v>
      </c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  <c r="AA371" s="53"/>
      <c r="AB371" s="53"/>
      <c r="AC371" s="53"/>
      <c r="AD371" s="53"/>
      <c r="AE371" s="53"/>
      <c r="AF371" s="53"/>
      <c r="AG371" s="53"/>
      <c r="AH371" s="53"/>
      <c r="AI371" s="53"/>
      <c r="AJ371" s="53"/>
      <c r="AK371" s="53"/>
      <c r="AL371" s="53"/>
      <c r="AM371" s="53"/>
      <c r="AN371" s="16"/>
      <c r="AO371" s="24" t="s">
        <v>29</v>
      </c>
      <c r="AP371" s="16"/>
      <c r="AQ371" s="31">
        <v>13</v>
      </c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/>
      <c r="BO371" s="16"/>
      <c r="BP371" s="16"/>
      <c r="BQ371" s="16"/>
      <c r="BR371" s="16"/>
      <c r="BS371" s="16"/>
      <c r="BT371" s="16"/>
      <c r="BU371" s="16"/>
      <c r="BV371" s="16"/>
      <c r="BW371" s="16"/>
      <c r="BX371" s="16"/>
      <c r="BY371" s="17">
        <v>2</v>
      </c>
      <c r="BZ371" s="18">
        <v>44620</v>
      </c>
      <c r="CA371" s="19" t="e">
        <f>IF(+B371&lt;44592,+#REF!+#REF!+N371,0)</f>
        <v>#REF!</v>
      </c>
      <c r="CB371" s="19">
        <f>IF(+B371&gt;44592,+IF(+B371&lt;44620,+#REF!+#REF!+N371,0),0)</f>
        <v>0</v>
      </c>
      <c r="CC371" s="19"/>
      <c r="CD371" s="19"/>
      <c r="CE371" s="19"/>
      <c r="CF371" s="19"/>
      <c r="CG371" s="19"/>
      <c r="CH371" s="19"/>
      <c r="CI371" s="19"/>
      <c r="CJ371" s="19"/>
      <c r="CK371" s="19"/>
      <c r="CL371" s="19"/>
    </row>
    <row r="372" spans="1:90" x14ac:dyDescent="0.25">
      <c r="A372" s="3">
        <f t="shared" ref="A372:A394" si="93">+A371+1</f>
        <v>3</v>
      </c>
      <c r="B372" s="5"/>
      <c r="C372" s="6"/>
      <c r="D372" s="8"/>
      <c r="E372" s="80"/>
      <c r="F372" s="79"/>
      <c r="G372" s="21" t="s">
        <v>28</v>
      </c>
      <c r="H372" s="23"/>
      <c r="I372" s="54">
        <f t="shared" si="88"/>
        <v>0</v>
      </c>
      <c r="J372" s="7"/>
      <c r="K372" s="54">
        <f t="shared" si="89"/>
        <v>0</v>
      </c>
      <c r="L372" s="33">
        <v>25</v>
      </c>
      <c r="M372" s="4">
        <f t="shared" si="90"/>
        <v>0</v>
      </c>
      <c r="N372" s="4">
        <f t="shared" si="91"/>
        <v>0</v>
      </c>
      <c r="O372" s="4">
        <f t="shared" si="92"/>
        <v>0</v>
      </c>
      <c r="P372" s="53"/>
      <c r="Q372" s="53"/>
      <c r="R372" s="53"/>
      <c r="S372" s="53"/>
      <c r="T372" s="53"/>
      <c r="U372" s="53"/>
      <c r="V372" s="53"/>
      <c r="W372" s="53"/>
      <c r="X372" s="53"/>
      <c r="Y372" s="53"/>
      <c r="Z372" s="53"/>
      <c r="AA372" s="53"/>
      <c r="AB372" s="53"/>
      <c r="AC372" s="53"/>
      <c r="AD372" s="53"/>
      <c r="AE372" s="53"/>
      <c r="AF372" s="53"/>
      <c r="AG372" s="53"/>
      <c r="AH372" s="53"/>
      <c r="AI372" s="53"/>
      <c r="AJ372" s="53"/>
      <c r="AK372" s="53"/>
      <c r="AL372" s="53"/>
      <c r="AM372" s="53"/>
      <c r="AN372" s="16"/>
      <c r="AO372" s="24" t="s">
        <v>27</v>
      </c>
      <c r="AP372" s="16"/>
      <c r="AQ372" s="31">
        <v>25</v>
      </c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/>
      <c r="BO372" s="16"/>
      <c r="BP372" s="16"/>
      <c r="BQ372" s="16"/>
      <c r="BR372" s="16"/>
      <c r="BS372" s="16"/>
      <c r="BT372" s="16"/>
      <c r="BU372" s="16"/>
      <c r="BV372" s="16"/>
      <c r="BW372" s="16"/>
      <c r="BX372" s="16"/>
      <c r="BY372" s="17">
        <v>3</v>
      </c>
      <c r="BZ372" s="18">
        <v>44651</v>
      </c>
      <c r="CA372" s="19" t="e">
        <f>IF(+B372&lt;44592,+#REF!+#REF!+N372,0)</f>
        <v>#REF!</v>
      </c>
      <c r="CB372" s="19">
        <f>IF(+B372&gt;44592,+IF(+B372&lt;44620,+#REF!+#REF!+N372,0),0)</f>
        <v>0</v>
      </c>
      <c r="CC372" s="19"/>
      <c r="CD372" s="19"/>
      <c r="CE372" s="19"/>
      <c r="CF372" s="19"/>
      <c r="CG372" s="19"/>
      <c r="CH372" s="19"/>
      <c r="CI372" s="19"/>
      <c r="CJ372" s="19"/>
      <c r="CK372" s="19"/>
      <c r="CL372" s="19"/>
    </row>
    <row r="373" spans="1:90" x14ac:dyDescent="0.25">
      <c r="A373" s="3">
        <f t="shared" si="93"/>
        <v>4</v>
      </c>
      <c r="B373" s="5"/>
      <c r="C373" s="6"/>
      <c r="D373" s="8"/>
      <c r="E373" s="80"/>
      <c r="F373" s="79"/>
      <c r="G373" s="21" t="s">
        <v>28</v>
      </c>
      <c r="H373" s="23"/>
      <c r="I373" s="54">
        <f t="shared" si="88"/>
        <v>0</v>
      </c>
      <c r="J373" s="7"/>
      <c r="K373" s="54">
        <f t="shared" si="89"/>
        <v>0</v>
      </c>
      <c r="L373" s="33">
        <v>25</v>
      </c>
      <c r="M373" s="4">
        <f t="shared" si="90"/>
        <v>0</v>
      </c>
      <c r="N373" s="4">
        <f t="shared" si="91"/>
        <v>0</v>
      </c>
      <c r="O373" s="4">
        <f t="shared" si="92"/>
        <v>0</v>
      </c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3"/>
      <c r="AA373" s="53"/>
      <c r="AB373" s="53"/>
      <c r="AC373" s="53"/>
      <c r="AD373" s="53"/>
      <c r="AE373" s="53"/>
      <c r="AF373" s="53"/>
      <c r="AG373" s="53"/>
      <c r="AH373" s="53"/>
      <c r="AI373" s="53"/>
      <c r="AJ373" s="53"/>
      <c r="AK373" s="53"/>
      <c r="AL373" s="53"/>
      <c r="AM373" s="53"/>
      <c r="AN373" s="16"/>
      <c r="AO373" s="24" t="s">
        <v>30</v>
      </c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  <c r="BK373" s="16"/>
      <c r="BL373" s="16"/>
      <c r="BM373" s="16"/>
      <c r="BN373" s="16"/>
      <c r="BO373" s="16"/>
      <c r="BP373" s="16"/>
      <c r="BQ373" s="16"/>
      <c r="BR373" s="16"/>
      <c r="BS373" s="16"/>
      <c r="BT373" s="16"/>
      <c r="BU373" s="16"/>
      <c r="BV373" s="16"/>
      <c r="BW373" s="16"/>
      <c r="BX373" s="16"/>
      <c r="BY373" s="17">
        <v>4</v>
      </c>
      <c r="BZ373" s="18">
        <v>44681</v>
      </c>
      <c r="CA373" s="19" t="e">
        <f>IF(+B373&lt;44592,+#REF!+#REF!+N373,0)</f>
        <v>#REF!</v>
      </c>
      <c r="CB373" s="19">
        <f>IF(+B373&gt;44592,+IF(+B373&lt;44620,+#REF!+#REF!+N373,0),0)</f>
        <v>0</v>
      </c>
      <c r="CC373" s="19"/>
      <c r="CD373" s="19"/>
      <c r="CE373" s="19"/>
      <c r="CF373" s="19"/>
      <c r="CG373" s="19"/>
      <c r="CH373" s="19"/>
      <c r="CI373" s="19"/>
      <c r="CJ373" s="19"/>
      <c r="CK373" s="19"/>
      <c r="CL373" s="19"/>
    </row>
    <row r="374" spans="1:90" x14ac:dyDescent="0.25">
      <c r="A374" s="3">
        <f t="shared" si="93"/>
        <v>5</v>
      </c>
      <c r="B374" s="5"/>
      <c r="C374" s="6"/>
      <c r="D374" s="8"/>
      <c r="E374" s="80"/>
      <c r="F374" s="79"/>
      <c r="G374" s="21" t="s">
        <v>28</v>
      </c>
      <c r="H374" s="23"/>
      <c r="I374" s="54">
        <f t="shared" si="88"/>
        <v>0</v>
      </c>
      <c r="J374" s="7"/>
      <c r="K374" s="54">
        <f t="shared" si="89"/>
        <v>0</v>
      </c>
      <c r="L374" s="33">
        <v>25</v>
      </c>
      <c r="M374" s="4">
        <f t="shared" si="90"/>
        <v>0</v>
      </c>
      <c r="N374" s="4">
        <f t="shared" si="91"/>
        <v>0</v>
      </c>
      <c r="O374" s="4">
        <f t="shared" si="92"/>
        <v>0</v>
      </c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3"/>
      <c r="AA374" s="53"/>
      <c r="AB374" s="53"/>
      <c r="AC374" s="53"/>
      <c r="AD374" s="53"/>
      <c r="AE374" s="53"/>
      <c r="AF374" s="53"/>
      <c r="AG374" s="53"/>
      <c r="AH374" s="53"/>
      <c r="AI374" s="53"/>
      <c r="AJ374" s="53"/>
      <c r="AK374" s="53"/>
      <c r="AL374" s="53"/>
      <c r="AM374" s="53"/>
      <c r="AN374" s="16"/>
      <c r="AO374" s="24" t="s">
        <v>32</v>
      </c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/>
      <c r="BO374" s="16"/>
      <c r="BP374" s="16"/>
      <c r="BQ374" s="16"/>
      <c r="BR374" s="16"/>
      <c r="BS374" s="16"/>
      <c r="BT374" s="16"/>
      <c r="BU374" s="16"/>
      <c r="BV374" s="16"/>
      <c r="BW374" s="16"/>
      <c r="BX374" s="16"/>
      <c r="BY374" s="17">
        <v>5</v>
      </c>
      <c r="BZ374" s="18">
        <v>44712</v>
      </c>
      <c r="CA374" s="19" t="e">
        <f>IF(+B374&lt;44592,+#REF!+#REF!+N374,0)</f>
        <v>#REF!</v>
      </c>
      <c r="CB374" s="19">
        <f>IF(+B374&gt;44592,+IF(+B374&lt;44620,+#REF!+#REF!+N374,0),0)</f>
        <v>0</v>
      </c>
      <c r="CC374" s="19"/>
      <c r="CD374" s="19"/>
      <c r="CE374" s="19"/>
      <c r="CF374" s="19"/>
      <c r="CG374" s="19"/>
      <c r="CH374" s="19"/>
      <c r="CI374" s="19"/>
      <c r="CJ374" s="19"/>
      <c r="CK374" s="19"/>
      <c r="CL374" s="19"/>
    </row>
    <row r="375" spans="1:90" x14ac:dyDescent="0.25">
      <c r="A375" s="3">
        <f t="shared" si="93"/>
        <v>6</v>
      </c>
      <c r="B375" s="5"/>
      <c r="C375" s="6"/>
      <c r="D375" s="8"/>
      <c r="E375" s="80"/>
      <c r="F375" s="79"/>
      <c r="G375" s="21" t="s">
        <v>28</v>
      </c>
      <c r="H375" s="23"/>
      <c r="I375" s="54">
        <f t="shared" si="88"/>
        <v>0</v>
      </c>
      <c r="J375" s="7"/>
      <c r="K375" s="54">
        <f t="shared" si="89"/>
        <v>0</v>
      </c>
      <c r="L375" s="33">
        <v>25</v>
      </c>
      <c r="M375" s="4">
        <f t="shared" si="90"/>
        <v>0</v>
      </c>
      <c r="N375" s="4">
        <f t="shared" si="91"/>
        <v>0</v>
      </c>
      <c r="O375" s="4">
        <f t="shared" si="92"/>
        <v>0</v>
      </c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53"/>
      <c r="AA375" s="53"/>
      <c r="AB375" s="53"/>
      <c r="AC375" s="53"/>
      <c r="AD375" s="53"/>
      <c r="AE375" s="53"/>
      <c r="AF375" s="53"/>
      <c r="AG375" s="53"/>
      <c r="AH375" s="53"/>
      <c r="AI375" s="53"/>
      <c r="AJ375" s="53"/>
      <c r="AK375" s="53"/>
      <c r="AL375" s="53"/>
      <c r="AM375" s="53"/>
      <c r="AN375" s="16"/>
      <c r="AO375" s="24" t="s">
        <v>33</v>
      </c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/>
      <c r="BO375" s="16"/>
      <c r="BP375" s="16"/>
      <c r="BQ375" s="16"/>
      <c r="BR375" s="16"/>
      <c r="BS375" s="16"/>
      <c r="BT375" s="16"/>
      <c r="BU375" s="16"/>
      <c r="BV375" s="16"/>
      <c r="BW375" s="16"/>
      <c r="BX375" s="16"/>
      <c r="BY375" s="17">
        <v>6</v>
      </c>
      <c r="BZ375" s="18">
        <v>44742</v>
      </c>
      <c r="CA375" s="19" t="e">
        <f>IF(+B375&lt;44592,+#REF!+#REF!+N375,0)</f>
        <v>#REF!</v>
      </c>
      <c r="CB375" s="19">
        <f>IF(+B375&gt;44592,+IF(+B375&lt;44620,+#REF!+#REF!+N375,0),0)</f>
        <v>0</v>
      </c>
      <c r="CC375" s="19"/>
      <c r="CD375" s="19"/>
      <c r="CE375" s="19"/>
      <c r="CF375" s="19"/>
      <c r="CG375" s="19"/>
      <c r="CH375" s="19"/>
      <c r="CI375" s="19"/>
      <c r="CJ375" s="19"/>
      <c r="CK375" s="19"/>
      <c r="CL375" s="19"/>
    </row>
    <row r="376" spans="1:90" x14ac:dyDescent="0.25">
      <c r="A376" s="3">
        <f t="shared" si="93"/>
        <v>7</v>
      </c>
      <c r="B376" s="5"/>
      <c r="C376" s="6"/>
      <c r="D376" s="8"/>
      <c r="E376" s="80"/>
      <c r="F376" s="79"/>
      <c r="G376" s="21" t="s">
        <v>28</v>
      </c>
      <c r="H376" s="23"/>
      <c r="I376" s="54">
        <f t="shared" si="88"/>
        <v>0</v>
      </c>
      <c r="J376" s="7"/>
      <c r="K376" s="54">
        <f t="shared" si="89"/>
        <v>0</v>
      </c>
      <c r="L376" s="33">
        <v>25</v>
      </c>
      <c r="M376" s="4">
        <f t="shared" si="90"/>
        <v>0</v>
      </c>
      <c r="N376" s="4">
        <f t="shared" si="91"/>
        <v>0</v>
      </c>
      <c r="O376" s="4">
        <f t="shared" si="92"/>
        <v>0</v>
      </c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3"/>
      <c r="AA376" s="53"/>
      <c r="AB376" s="53"/>
      <c r="AC376" s="53"/>
      <c r="AD376" s="53"/>
      <c r="AE376" s="53"/>
      <c r="AF376" s="53"/>
      <c r="AG376" s="53"/>
      <c r="AH376" s="53"/>
      <c r="AI376" s="53"/>
      <c r="AJ376" s="53"/>
      <c r="AK376" s="53"/>
      <c r="AL376" s="53"/>
      <c r="AM376" s="53"/>
      <c r="AN376" s="16"/>
      <c r="AO376" s="24" t="s">
        <v>34</v>
      </c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/>
      <c r="BO376" s="16"/>
      <c r="BP376" s="16"/>
      <c r="BQ376" s="16"/>
      <c r="BR376" s="16"/>
      <c r="BS376" s="16"/>
      <c r="BT376" s="16"/>
      <c r="BU376" s="16"/>
      <c r="BV376" s="16"/>
      <c r="BW376" s="16"/>
      <c r="BX376" s="16"/>
      <c r="BY376" s="17">
        <v>7</v>
      </c>
      <c r="BZ376" s="18">
        <v>44773</v>
      </c>
      <c r="CA376" s="19" t="e">
        <f>IF(+B376&lt;44592,+#REF!+#REF!+N376,0)</f>
        <v>#REF!</v>
      </c>
      <c r="CB376" s="19">
        <f>IF(+B376&gt;44592,+IF(+B376&lt;44620,+#REF!+#REF!+N376,0),0)</f>
        <v>0</v>
      </c>
      <c r="CC376" s="19"/>
      <c r="CD376" s="19"/>
      <c r="CE376" s="19"/>
      <c r="CF376" s="19"/>
      <c r="CG376" s="19"/>
      <c r="CH376" s="19"/>
      <c r="CI376" s="19"/>
      <c r="CJ376" s="19"/>
      <c r="CK376" s="19"/>
      <c r="CL376" s="19"/>
    </row>
    <row r="377" spans="1:90" x14ac:dyDescent="0.25">
      <c r="A377" s="3">
        <f t="shared" si="93"/>
        <v>8</v>
      </c>
      <c r="B377" s="5"/>
      <c r="C377" s="6"/>
      <c r="D377" s="8"/>
      <c r="E377" s="80"/>
      <c r="F377" s="79"/>
      <c r="G377" s="21" t="s">
        <v>28</v>
      </c>
      <c r="H377" s="23"/>
      <c r="I377" s="54">
        <f t="shared" si="88"/>
        <v>0</v>
      </c>
      <c r="J377" s="7"/>
      <c r="K377" s="54">
        <f t="shared" si="89"/>
        <v>0</v>
      </c>
      <c r="L377" s="33">
        <v>25</v>
      </c>
      <c r="M377" s="4">
        <f t="shared" si="90"/>
        <v>0</v>
      </c>
      <c r="N377" s="4">
        <f t="shared" si="91"/>
        <v>0</v>
      </c>
      <c r="O377" s="4">
        <f t="shared" si="92"/>
        <v>0</v>
      </c>
      <c r="P377" s="53"/>
      <c r="Q377" s="53"/>
      <c r="R377" s="53"/>
      <c r="S377" s="53"/>
      <c r="T377" s="53"/>
      <c r="U377" s="53"/>
      <c r="V377" s="53"/>
      <c r="W377" s="53"/>
      <c r="X377" s="53"/>
      <c r="Y377" s="53"/>
      <c r="Z377" s="53"/>
      <c r="AA377" s="53"/>
      <c r="AB377" s="53"/>
      <c r="AC377" s="53"/>
      <c r="AD377" s="53"/>
      <c r="AE377" s="53"/>
      <c r="AF377" s="53"/>
      <c r="AG377" s="53"/>
      <c r="AH377" s="53"/>
      <c r="AI377" s="53"/>
      <c r="AJ377" s="53"/>
      <c r="AK377" s="53"/>
      <c r="AL377" s="53"/>
      <c r="AM377" s="53"/>
      <c r="AN377" s="16"/>
      <c r="AO377" s="24" t="s">
        <v>35</v>
      </c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  <c r="BM377" s="16"/>
      <c r="BN377" s="16"/>
      <c r="BO377" s="16"/>
      <c r="BP377" s="16"/>
      <c r="BQ377" s="16"/>
      <c r="BR377" s="16"/>
      <c r="BS377" s="16"/>
      <c r="BT377" s="16"/>
      <c r="BU377" s="16"/>
      <c r="BV377" s="16"/>
      <c r="BW377" s="16"/>
      <c r="BX377" s="16"/>
      <c r="BY377" s="17">
        <v>8</v>
      </c>
      <c r="BZ377" s="18">
        <v>44804</v>
      </c>
      <c r="CA377" s="19" t="e">
        <f>IF(+B377&lt;44592,+#REF!+#REF!+N377,0)</f>
        <v>#REF!</v>
      </c>
      <c r="CB377" s="19">
        <f>IF(+B377&gt;44592,+IF(+B377&lt;44620,+#REF!+#REF!+N377,0),0)</f>
        <v>0</v>
      </c>
      <c r="CC377" s="19"/>
      <c r="CD377" s="19"/>
      <c r="CE377" s="19"/>
      <c r="CF377" s="19"/>
      <c r="CG377" s="19"/>
      <c r="CH377" s="19"/>
      <c r="CI377" s="19"/>
      <c r="CJ377" s="19"/>
      <c r="CK377" s="19"/>
      <c r="CL377" s="19"/>
    </row>
    <row r="378" spans="1:90" x14ac:dyDescent="0.25">
      <c r="A378" s="3">
        <f t="shared" si="93"/>
        <v>9</v>
      </c>
      <c r="B378" s="5"/>
      <c r="C378" s="6"/>
      <c r="D378" s="8"/>
      <c r="E378" s="80"/>
      <c r="F378" s="79"/>
      <c r="G378" s="21" t="s">
        <v>28</v>
      </c>
      <c r="H378" s="23"/>
      <c r="I378" s="54">
        <f t="shared" si="88"/>
        <v>0</v>
      </c>
      <c r="J378" s="7"/>
      <c r="K378" s="54">
        <f t="shared" si="89"/>
        <v>0</v>
      </c>
      <c r="L378" s="33">
        <v>25</v>
      </c>
      <c r="M378" s="4">
        <f t="shared" si="90"/>
        <v>0</v>
      </c>
      <c r="N378" s="4">
        <f t="shared" si="91"/>
        <v>0</v>
      </c>
      <c r="O378" s="4">
        <f t="shared" si="92"/>
        <v>0</v>
      </c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  <c r="AA378" s="53"/>
      <c r="AB378" s="53"/>
      <c r="AC378" s="53"/>
      <c r="AD378" s="53"/>
      <c r="AE378" s="53"/>
      <c r="AF378" s="53"/>
      <c r="AG378" s="53"/>
      <c r="AH378" s="53"/>
      <c r="AI378" s="53"/>
      <c r="AJ378" s="53"/>
      <c r="AK378" s="53"/>
      <c r="AL378" s="53"/>
      <c r="AM378" s="53"/>
      <c r="AN378" s="16"/>
      <c r="AO378" s="24" t="s">
        <v>36</v>
      </c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/>
      <c r="BO378" s="16"/>
      <c r="BP378" s="16"/>
      <c r="BQ378" s="16"/>
      <c r="BR378" s="16"/>
      <c r="BS378" s="16"/>
      <c r="BT378" s="16"/>
      <c r="BU378" s="16"/>
      <c r="BV378" s="16"/>
      <c r="BW378" s="16"/>
      <c r="BX378" s="16"/>
      <c r="BY378" s="17">
        <v>9</v>
      </c>
      <c r="BZ378" s="18">
        <v>44834</v>
      </c>
      <c r="CA378" s="19" t="e">
        <f>IF(+B378&lt;44592,+#REF!+#REF!+N378,0)</f>
        <v>#REF!</v>
      </c>
      <c r="CB378" s="19">
        <f>IF(+B378&gt;44592,+IF(+B378&lt;44620,+#REF!+#REF!+N378,0),0)</f>
        <v>0</v>
      </c>
      <c r="CC378" s="19"/>
      <c r="CD378" s="19"/>
      <c r="CE378" s="19"/>
      <c r="CF378" s="19"/>
      <c r="CG378" s="19"/>
      <c r="CH378" s="19"/>
      <c r="CI378" s="19"/>
      <c r="CJ378" s="19"/>
      <c r="CK378" s="19"/>
      <c r="CL378" s="19"/>
    </row>
    <row r="379" spans="1:90" x14ac:dyDescent="0.25">
      <c r="A379" s="3">
        <f t="shared" si="93"/>
        <v>10</v>
      </c>
      <c r="B379" s="5"/>
      <c r="C379" s="6"/>
      <c r="D379" s="8"/>
      <c r="E379" s="80"/>
      <c r="F379" s="79"/>
      <c r="G379" s="21" t="s">
        <v>28</v>
      </c>
      <c r="H379" s="23"/>
      <c r="I379" s="54">
        <f t="shared" si="88"/>
        <v>0</v>
      </c>
      <c r="J379" s="7"/>
      <c r="K379" s="54">
        <f t="shared" si="89"/>
        <v>0</v>
      </c>
      <c r="L379" s="33">
        <v>25</v>
      </c>
      <c r="M379" s="4">
        <f t="shared" si="90"/>
        <v>0</v>
      </c>
      <c r="N379" s="4">
        <f t="shared" si="91"/>
        <v>0</v>
      </c>
      <c r="O379" s="4">
        <f t="shared" si="92"/>
        <v>0</v>
      </c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  <c r="AA379" s="53"/>
      <c r="AB379" s="53"/>
      <c r="AC379" s="53"/>
      <c r="AD379" s="53"/>
      <c r="AE379" s="53"/>
      <c r="AF379" s="53"/>
      <c r="AG379" s="53"/>
      <c r="AH379" s="53"/>
      <c r="AI379" s="53"/>
      <c r="AJ379" s="53"/>
      <c r="AK379" s="53"/>
      <c r="AL379" s="53"/>
      <c r="AM379" s="53"/>
      <c r="AN379" s="16"/>
      <c r="AO379" s="24" t="s">
        <v>37</v>
      </c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/>
      <c r="BO379" s="16"/>
      <c r="BP379" s="16"/>
      <c r="BQ379" s="16"/>
      <c r="BR379" s="16"/>
      <c r="BS379" s="16"/>
      <c r="BT379" s="16"/>
      <c r="BU379" s="16"/>
      <c r="BV379" s="16"/>
      <c r="BW379" s="16"/>
      <c r="BX379" s="16"/>
      <c r="BY379" s="17">
        <v>10</v>
      </c>
      <c r="BZ379" s="18">
        <v>44865</v>
      </c>
      <c r="CA379" s="19" t="e">
        <f>IF(+B379&lt;44592,+#REF!+#REF!+N379,0)</f>
        <v>#REF!</v>
      </c>
      <c r="CB379" s="19">
        <f>IF(+B379&gt;44592,+IF(+B379&lt;44620,+#REF!+#REF!+N379,0),0)</f>
        <v>0</v>
      </c>
      <c r="CC379" s="19"/>
      <c r="CD379" s="19"/>
      <c r="CE379" s="19"/>
      <c r="CF379" s="19"/>
      <c r="CG379" s="19"/>
      <c r="CH379" s="19"/>
      <c r="CI379" s="19"/>
      <c r="CJ379" s="19"/>
      <c r="CK379" s="19"/>
      <c r="CL379" s="19"/>
    </row>
    <row r="380" spans="1:90" x14ac:dyDescent="0.25">
      <c r="A380" s="3">
        <f t="shared" si="93"/>
        <v>11</v>
      </c>
      <c r="B380" s="5"/>
      <c r="C380" s="6"/>
      <c r="D380" s="8"/>
      <c r="E380" s="80"/>
      <c r="F380" s="79"/>
      <c r="G380" s="21" t="s">
        <v>28</v>
      </c>
      <c r="H380" s="23"/>
      <c r="I380" s="54">
        <f t="shared" si="88"/>
        <v>0</v>
      </c>
      <c r="J380" s="7"/>
      <c r="K380" s="54">
        <f t="shared" si="89"/>
        <v>0</v>
      </c>
      <c r="L380" s="33">
        <v>25</v>
      </c>
      <c r="M380" s="4">
        <f t="shared" si="90"/>
        <v>0</v>
      </c>
      <c r="N380" s="4">
        <f t="shared" si="91"/>
        <v>0</v>
      </c>
      <c r="O380" s="4">
        <f t="shared" si="92"/>
        <v>0</v>
      </c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  <c r="AA380" s="53"/>
      <c r="AB380" s="53"/>
      <c r="AC380" s="53"/>
      <c r="AD380" s="53"/>
      <c r="AE380" s="53"/>
      <c r="AF380" s="53"/>
      <c r="AG380" s="53"/>
      <c r="AH380" s="53"/>
      <c r="AI380" s="53"/>
      <c r="AJ380" s="53"/>
      <c r="AK380" s="53"/>
      <c r="AL380" s="53"/>
      <c r="AM380" s="53"/>
      <c r="AN380" s="16"/>
      <c r="AO380" s="24" t="s">
        <v>38</v>
      </c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  <c r="BL380" s="16"/>
      <c r="BM380" s="16"/>
      <c r="BN380" s="16"/>
      <c r="BO380" s="16"/>
      <c r="BP380" s="16"/>
      <c r="BQ380" s="16"/>
      <c r="BR380" s="16"/>
      <c r="BS380" s="16"/>
      <c r="BT380" s="16"/>
      <c r="BU380" s="16"/>
      <c r="BV380" s="16"/>
      <c r="BW380" s="16"/>
      <c r="BX380" s="16"/>
      <c r="BY380" s="17">
        <v>11</v>
      </c>
      <c r="BZ380" s="18">
        <v>44895</v>
      </c>
      <c r="CA380" s="19" t="e">
        <f>IF(+B380&lt;44592,+#REF!+#REF!+N380,0)</f>
        <v>#REF!</v>
      </c>
      <c r="CB380" s="19">
        <f>IF(+B380&gt;44592,+IF(+B380&lt;44620,+#REF!+#REF!+N380,0),0)</f>
        <v>0</v>
      </c>
      <c r="CC380" s="19"/>
      <c r="CD380" s="19"/>
      <c r="CE380" s="19"/>
      <c r="CF380" s="19"/>
      <c r="CG380" s="19"/>
      <c r="CH380" s="19"/>
      <c r="CI380" s="19"/>
      <c r="CJ380" s="19"/>
      <c r="CK380" s="19"/>
      <c r="CL380" s="19"/>
    </row>
    <row r="381" spans="1:90" x14ac:dyDescent="0.25">
      <c r="A381" s="3">
        <f t="shared" si="93"/>
        <v>12</v>
      </c>
      <c r="B381" s="5"/>
      <c r="C381" s="6"/>
      <c r="D381" s="8"/>
      <c r="E381" s="80"/>
      <c r="F381" s="79"/>
      <c r="G381" s="21" t="s">
        <v>28</v>
      </c>
      <c r="H381" s="23"/>
      <c r="I381" s="54">
        <f t="shared" si="88"/>
        <v>0</v>
      </c>
      <c r="J381" s="7"/>
      <c r="K381" s="54">
        <f t="shared" si="89"/>
        <v>0</v>
      </c>
      <c r="L381" s="33">
        <v>25</v>
      </c>
      <c r="M381" s="4">
        <f t="shared" si="90"/>
        <v>0</v>
      </c>
      <c r="N381" s="4">
        <f t="shared" si="91"/>
        <v>0</v>
      </c>
      <c r="O381" s="4">
        <f t="shared" si="92"/>
        <v>0</v>
      </c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  <c r="AA381" s="53"/>
      <c r="AB381" s="53"/>
      <c r="AC381" s="53"/>
      <c r="AD381" s="53"/>
      <c r="AE381" s="53"/>
      <c r="AF381" s="53"/>
      <c r="AG381" s="53"/>
      <c r="AH381" s="53"/>
      <c r="AI381" s="53"/>
      <c r="AJ381" s="53"/>
      <c r="AK381" s="53"/>
      <c r="AL381" s="53"/>
      <c r="AM381" s="53"/>
      <c r="AN381" s="16"/>
      <c r="AO381" s="24" t="s">
        <v>39</v>
      </c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/>
      <c r="BO381" s="16"/>
      <c r="BP381" s="16"/>
      <c r="BQ381" s="16"/>
      <c r="BR381" s="16"/>
      <c r="BS381" s="16"/>
      <c r="BT381" s="16"/>
      <c r="BU381" s="16"/>
      <c r="BV381" s="16"/>
      <c r="BW381" s="16"/>
      <c r="BX381" s="16"/>
      <c r="BY381" s="17">
        <v>12</v>
      </c>
      <c r="BZ381" s="18">
        <v>44926</v>
      </c>
      <c r="CA381" s="19" t="e">
        <f>IF(+B381&lt;44592,+#REF!+#REF!+N381,0)</f>
        <v>#REF!</v>
      </c>
      <c r="CB381" s="19">
        <f>IF(+B381&gt;44592,+IF(+B381&lt;44620,+#REF!+#REF!+N381,0),0)</f>
        <v>0</v>
      </c>
      <c r="CC381" s="19"/>
      <c r="CD381" s="19"/>
      <c r="CE381" s="19"/>
      <c r="CF381" s="19"/>
      <c r="CG381" s="19"/>
      <c r="CH381" s="19"/>
      <c r="CI381" s="19"/>
      <c r="CJ381" s="19"/>
      <c r="CK381" s="19"/>
      <c r="CL381" s="19"/>
    </row>
    <row r="382" spans="1:90" x14ac:dyDescent="0.25">
      <c r="A382" s="3">
        <f t="shared" si="93"/>
        <v>13</v>
      </c>
      <c r="B382" s="5"/>
      <c r="C382" s="6"/>
      <c r="D382" s="8"/>
      <c r="E382" s="80"/>
      <c r="F382" s="79"/>
      <c r="G382" s="21" t="s">
        <v>28</v>
      </c>
      <c r="H382" s="23"/>
      <c r="I382" s="54">
        <f t="shared" si="88"/>
        <v>0</v>
      </c>
      <c r="J382" s="7"/>
      <c r="K382" s="54">
        <f t="shared" si="89"/>
        <v>0</v>
      </c>
      <c r="L382" s="33">
        <v>25</v>
      </c>
      <c r="M382" s="4">
        <f t="shared" si="90"/>
        <v>0</v>
      </c>
      <c r="N382" s="4">
        <f t="shared" si="91"/>
        <v>0</v>
      </c>
      <c r="O382" s="4">
        <f t="shared" si="92"/>
        <v>0</v>
      </c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3"/>
      <c r="AA382" s="53"/>
      <c r="AB382" s="53"/>
      <c r="AC382" s="53"/>
      <c r="AD382" s="53"/>
      <c r="AE382" s="53"/>
      <c r="AF382" s="53"/>
      <c r="AG382" s="53"/>
      <c r="AH382" s="53"/>
      <c r="AI382" s="53"/>
      <c r="AJ382" s="53"/>
      <c r="AK382" s="53"/>
      <c r="AL382" s="53"/>
      <c r="AM382" s="53"/>
      <c r="AN382" s="16"/>
      <c r="AO382" s="24" t="s">
        <v>40</v>
      </c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/>
      <c r="BO382" s="16"/>
      <c r="BP382" s="16"/>
      <c r="BQ382" s="16"/>
      <c r="BR382" s="16"/>
      <c r="BS382" s="16"/>
      <c r="BT382" s="16"/>
      <c r="BU382" s="16"/>
      <c r="BV382" s="16"/>
      <c r="BW382" s="16"/>
      <c r="BX382" s="16"/>
      <c r="BY382" s="17"/>
      <c r="BZ382" s="20"/>
      <c r="CA382" s="19" t="e">
        <f>IF(+B382&lt;44592,+#REF!+#REF!+N382,0)</f>
        <v>#REF!</v>
      </c>
      <c r="CB382" s="19">
        <f>IF(+B382&gt;44592,+IF(+B382&lt;44620,+#REF!+#REF!+N382,0),0)</f>
        <v>0</v>
      </c>
      <c r="CC382" s="19"/>
      <c r="CD382" s="19"/>
      <c r="CE382" s="19"/>
      <c r="CF382" s="19"/>
      <c r="CG382" s="19"/>
      <c r="CH382" s="19"/>
      <c r="CI382" s="19"/>
      <c r="CJ382" s="19"/>
      <c r="CK382" s="19"/>
      <c r="CL382" s="19"/>
    </row>
    <row r="383" spans="1:90" x14ac:dyDescent="0.25">
      <c r="A383" s="3">
        <f t="shared" si="93"/>
        <v>14</v>
      </c>
      <c r="B383" s="5"/>
      <c r="C383" s="6"/>
      <c r="D383" s="8"/>
      <c r="E383" s="80"/>
      <c r="F383" s="79"/>
      <c r="G383" s="21" t="s">
        <v>28</v>
      </c>
      <c r="H383" s="23"/>
      <c r="I383" s="54">
        <f t="shared" si="88"/>
        <v>0</v>
      </c>
      <c r="J383" s="7"/>
      <c r="K383" s="54">
        <f t="shared" si="89"/>
        <v>0</v>
      </c>
      <c r="L383" s="33">
        <v>25</v>
      </c>
      <c r="M383" s="4">
        <f t="shared" si="90"/>
        <v>0</v>
      </c>
      <c r="N383" s="4">
        <f t="shared" si="91"/>
        <v>0</v>
      </c>
      <c r="O383" s="4">
        <f t="shared" si="92"/>
        <v>0</v>
      </c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3"/>
      <c r="AA383" s="53"/>
      <c r="AB383" s="53"/>
      <c r="AC383" s="53"/>
      <c r="AD383" s="53"/>
      <c r="AE383" s="53"/>
      <c r="AF383" s="53"/>
      <c r="AG383" s="53"/>
      <c r="AH383" s="53"/>
      <c r="AI383" s="53"/>
      <c r="AJ383" s="53"/>
      <c r="AK383" s="53"/>
      <c r="AL383" s="53"/>
      <c r="AM383" s="53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6"/>
      <c r="BL383" s="16"/>
      <c r="BM383" s="16"/>
      <c r="BN383" s="16"/>
      <c r="BO383" s="16"/>
      <c r="BP383" s="16"/>
      <c r="BQ383" s="16"/>
      <c r="BR383" s="16"/>
      <c r="BS383" s="16"/>
      <c r="BT383" s="16"/>
      <c r="BU383" s="16"/>
      <c r="BV383" s="16"/>
      <c r="BW383" s="16"/>
      <c r="BX383" s="16"/>
      <c r="BY383" s="17"/>
      <c r="BZ383" s="20"/>
      <c r="CA383" s="19" t="e">
        <f>IF(+B383&lt;44592,+#REF!+#REF!+N383,0)</f>
        <v>#REF!</v>
      </c>
      <c r="CB383" s="19">
        <f>IF(+B383&gt;44592,+IF(+B383&lt;44620,+#REF!+#REF!+N383,0),0)</f>
        <v>0</v>
      </c>
      <c r="CC383" s="19"/>
      <c r="CD383" s="19"/>
      <c r="CE383" s="19"/>
      <c r="CF383" s="19"/>
      <c r="CG383" s="19"/>
      <c r="CH383" s="19"/>
      <c r="CI383" s="19"/>
      <c r="CJ383" s="19"/>
      <c r="CK383" s="19"/>
      <c r="CL383" s="19"/>
    </row>
    <row r="384" spans="1:90" x14ac:dyDescent="0.25">
      <c r="A384" s="3">
        <f t="shared" si="93"/>
        <v>15</v>
      </c>
      <c r="B384" s="5"/>
      <c r="C384" s="6"/>
      <c r="D384" s="8"/>
      <c r="E384" s="80"/>
      <c r="F384" s="79"/>
      <c r="G384" s="21" t="s">
        <v>28</v>
      </c>
      <c r="H384" s="23"/>
      <c r="I384" s="54">
        <f t="shared" si="88"/>
        <v>0</v>
      </c>
      <c r="J384" s="7"/>
      <c r="K384" s="54">
        <f t="shared" si="89"/>
        <v>0</v>
      </c>
      <c r="L384" s="33">
        <v>25</v>
      </c>
      <c r="M384" s="4">
        <f t="shared" si="90"/>
        <v>0</v>
      </c>
      <c r="N384" s="4">
        <f t="shared" si="91"/>
        <v>0</v>
      </c>
      <c r="O384" s="4">
        <f t="shared" si="92"/>
        <v>0</v>
      </c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53"/>
      <c r="AA384" s="53"/>
      <c r="AB384" s="53"/>
      <c r="AC384" s="53"/>
      <c r="AD384" s="53"/>
      <c r="AE384" s="53"/>
      <c r="AF384" s="53"/>
      <c r="AG384" s="53"/>
      <c r="AH384" s="53"/>
      <c r="AI384" s="53"/>
      <c r="AJ384" s="53"/>
      <c r="AK384" s="53"/>
      <c r="AL384" s="53"/>
      <c r="AM384" s="53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/>
      <c r="BO384" s="16"/>
      <c r="BP384" s="16"/>
      <c r="BQ384" s="16"/>
      <c r="BR384" s="16"/>
      <c r="BS384" s="16"/>
      <c r="BT384" s="16"/>
      <c r="BU384" s="16"/>
      <c r="BV384" s="16"/>
      <c r="BW384" s="16"/>
      <c r="BX384" s="16"/>
      <c r="BY384" s="17"/>
      <c r="BZ384" s="20"/>
      <c r="CA384" s="19" t="e">
        <f>IF(+B384&lt;44592,+#REF!+#REF!+N384,0)</f>
        <v>#REF!</v>
      </c>
      <c r="CB384" s="19">
        <f>IF(+B384&gt;44592,+IF(+B384&lt;44620,+#REF!+#REF!+N384,0),0)</f>
        <v>0</v>
      </c>
      <c r="CC384" s="19"/>
      <c r="CD384" s="19"/>
      <c r="CE384" s="19"/>
      <c r="CF384" s="19"/>
      <c r="CG384" s="19"/>
      <c r="CH384" s="19"/>
      <c r="CI384" s="19"/>
      <c r="CJ384" s="19"/>
      <c r="CK384" s="19"/>
      <c r="CL384" s="19"/>
    </row>
    <row r="385" spans="1:92" x14ac:dyDescent="0.25">
      <c r="A385" s="3">
        <f t="shared" si="93"/>
        <v>16</v>
      </c>
      <c r="B385" s="5"/>
      <c r="C385" s="6"/>
      <c r="D385" s="8"/>
      <c r="E385" s="80"/>
      <c r="F385" s="79"/>
      <c r="G385" s="21" t="s">
        <v>28</v>
      </c>
      <c r="H385" s="23"/>
      <c r="I385" s="54">
        <f t="shared" si="88"/>
        <v>0</v>
      </c>
      <c r="J385" s="7"/>
      <c r="K385" s="54">
        <f t="shared" si="89"/>
        <v>0</v>
      </c>
      <c r="L385" s="33">
        <v>25</v>
      </c>
      <c r="M385" s="4">
        <f t="shared" si="90"/>
        <v>0</v>
      </c>
      <c r="N385" s="4">
        <f t="shared" si="91"/>
        <v>0</v>
      </c>
      <c r="O385" s="4">
        <f t="shared" si="92"/>
        <v>0</v>
      </c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3"/>
      <c r="AA385" s="53"/>
      <c r="AB385" s="53"/>
      <c r="AC385" s="53"/>
      <c r="AD385" s="53"/>
      <c r="AE385" s="53"/>
      <c r="AF385" s="53"/>
      <c r="AG385" s="53"/>
      <c r="AH385" s="53"/>
      <c r="AI385" s="53"/>
      <c r="AJ385" s="53"/>
      <c r="AK385" s="53"/>
      <c r="AL385" s="53"/>
      <c r="AM385" s="53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  <c r="BK385" s="16"/>
      <c r="BL385" s="16"/>
      <c r="BM385" s="16"/>
      <c r="BN385" s="16"/>
      <c r="BO385" s="16"/>
      <c r="BP385" s="16"/>
      <c r="BQ385" s="16"/>
      <c r="BR385" s="16"/>
      <c r="BS385" s="16"/>
      <c r="BT385" s="16"/>
      <c r="BU385" s="16"/>
      <c r="BV385" s="16"/>
      <c r="BW385" s="16"/>
      <c r="BX385" s="16"/>
      <c r="BY385" s="17"/>
      <c r="BZ385" s="20"/>
      <c r="CA385" s="19" t="e">
        <f>IF(+B385&lt;44592,+#REF!+#REF!+N385,0)</f>
        <v>#REF!</v>
      </c>
      <c r="CB385" s="19">
        <f>IF(+B385&gt;44592,+IF(+B385&lt;44620,+#REF!+#REF!+N385,0),0)</f>
        <v>0</v>
      </c>
      <c r="CC385" s="19"/>
      <c r="CD385" s="19"/>
      <c r="CE385" s="19"/>
      <c r="CF385" s="19"/>
      <c r="CG385" s="19"/>
      <c r="CH385" s="19"/>
      <c r="CI385" s="19"/>
      <c r="CJ385" s="19"/>
      <c r="CK385" s="19"/>
      <c r="CL385" s="19"/>
    </row>
    <row r="386" spans="1:92" x14ac:dyDescent="0.25">
      <c r="A386" s="3">
        <f t="shared" si="93"/>
        <v>17</v>
      </c>
      <c r="B386" s="5"/>
      <c r="C386" s="6"/>
      <c r="D386" s="8"/>
      <c r="E386" s="80"/>
      <c r="F386" s="79"/>
      <c r="G386" s="21" t="s">
        <v>28</v>
      </c>
      <c r="H386" s="23"/>
      <c r="I386" s="54">
        <f t="shared" si="88"/>
        <v>0</v>
      </c>
      <c r="J386" s="7"/>
      <c r="K386" s="54">
        <f t="shared" si="89"/>
        <v>0</v>
      </c>
      <c r="L386" s="33">
        <v>25</v>
      </c>
      <c r="M386" s="4">
        <f t="shared" si="90"/>
        <v>0</v>
      </c>
      <c r="N386" s="4">
        <f t="shared" si="91"/>
        <v>0</v>
      </c>
      <c r="O386" s="4">
        <f t="shared" si="92"/>
        <v>0</v>
      </c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3"/>
      <c r="AA386" s="53"/>
      <c r="AB386" s="53"/>
      <c r="AC386" s="53"/>
      <c r="AD386" s="53"/>
      <c r="AE386" s="53"/>
      <c r="AF386" s="53"/>
      <c r="AG386" s="53"/>
      <c r="AH386" s="53"/>
      <c r="AI386" s="53"/>
      <c r="AJ386" s="53"/>
      <c r="AK386" s="53"/>
      <c r="AL386" s="53"/>
      <c r="AM386" s="53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/>
      <c r="BO386" s="16"/>
      <c r="BP386" s="16"/>
      <c r="BQ386" s="16"/>
      <c r="BR386" s="16"/>
      <c r="BS386" s="16"/>
      <c r="BT386" s="16"/>
      <c r="BU386" s="16"/>
      <c r="BV386" s="16"/>
      <c r="BW386" s="16"/>
      <c r="BX386" s="16"/>
      <c r="BY386" s="17"/>
      <c r="BZ386" s="20"/>
      <c r="CA386" s="19" t="e">
        <f>IF(+B386&lt;44592,+#REF!+#REF!+N386,0)</f>
        <v>#REF!</v>
      </c>
      <c r="CB386" s="19">
        <f>IF(+B386&gt;44592,+IF(+B386&lt;44620,+#REF!+#REF!+N386,0),0)</f>
        <v>0</v>
      </c>
      <c r="CC386" s="19"/>
      <c r="CD386" s="19"/>
      <c r="CE386" s="19"/>
      <c r="CF386" s="19"/>
      <c r="CG386" s="19"/>
      <c r="CH386" s="19"/>
      <c r="CI386" s="19"/>
      <c r="CJ386" s="19"/>
      <c r="CK386" s="19"/>
      <c r="CL386" s="19"/>
    </row>
    <row r="387" spans="1:92" x14ac:dyDescent="0.25">
      <c r="A387" s="3">
        <f t="shared" si="93"/>
        <v>18</v>
      </c>
      <c r="B387" s="5"/>
      <c r="C387" s="6"/>
      <c r="D387" s="8"/>
      <c r="E387" s="80"/>
      <c r="F387" s="79"/>
      <c r="G387" s="21" t="s">
        <v>28</v>
      </c>
      <c r="H387" s="23"/>
      <c r="I387" s="54">
        <f t="shared" si="88"/>
        <v>0</v>
      </c>
      <c r="J387" s="7"/>
      <c r="K387" s="54">
        <f t="shared" si="89"/>
        <v>0</v>
      </c>
      <c r="L387" s="33">
        <v>25</v>
      </c>
      <c r="M387" s="4">
        <f t="shared" si="90"/>
        <v>0</v>
      </c>
      <c r="N387" s="4">
        <f t="shared" si="91"/>
        <v>0</v>
      </c>
      <c r="O387" s="4">
        <f t="shared" si="92"/>
        <v>0</v>
      </c>
      <c r="P387" s="53"/>
      <c r="Q387" s="53"/>
      <c r="R387" s="53"/>
      <c r="S387" s="53"/>
      <c r="T387" s="53"/>
      <c r="U387" s="53"/>
      <c r="V387" s="53"/>
      <c r="W387" s="53"/>
      <c r="X387" s="53"/>
      <c r="Y387" s="53"/>
      <c r="Z387" s="53"/>
      <c r="AA387" s="53"/>
      <c r="AB387" s="53"/>
      <c r="AC387" s="53"/>
      <c r="AD387" s="53"/>
      <c r="AE387" s="53"/>
      <c r="AF387" s="53"/>
      <c r="AG387" s="53"/>
      <c r="AH387" s="53"/>
      <c r="AI387" s="53"/>
      <c r="AJ387" s="53"/>
      <c r="AK387" s="53"/>
      <c r="AL387" s="53"/>
      <c r="AM387" s="53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6"/>
      <c r="BL387" s="16"/>
      <c r="BM387" s="16"/>
      <c r="BN387" s="16"/>
      <c r="BO387" s="16"/>
      <c r="BP387" s="16"/>
      <c r="BQ387" s="16"/>
      <c r="BR387" s="16"/>
      <c r="BS387" s="16"/>
      <c r="BT387" s="16"/>
      <c r="BU387" s="16"/>
      <c r="BV387" s="16"/>
      <c r="BW387" s="16"/>
      <c r="BX387" s="16"/>
      <c r="BY387" s="17"/>
      <c r="BZ387" s="20"/>
      <c r="CA387" s="19" t="e">
        <f>IF(+B387&lt;44592,+#REF!+#REF!+N387,0)</f>
        <v>#REF!</v>
      </c>
      <c r="CB387" s="19">
        <f>IF(+B387&gt;44592,+IF(+B387&lt;44620,+#REF!+#REF!+N387,0),0)</f>
        <v>0</v>
      </c>
      <c r="CC387" s="19"/>
      <c r="CD387" s="19"/>
      <c r="CE387" s="19"/>
      <c r="CF387" s="19"/>
      <c r="CG387" s="19"/>
      <c r="CH387" s="19"/>
      <c r="CI387" s="19"/>
      <c r="CJ387" s="19"/>
      <c r="CK387" s="19"/>
      <c r="CL387" s="19"/>
    </row>
    <row r="388" spans="1:92" x14ac:dyDescent="0.25">
      <c r="A388" s="3">
        <f t="shared" si="93"/>
        <v>19</v>
      </c>
      <c r="B388" s="5"/>
      <c r="C388" s="6"/>
      <c r="D388" s="8"/>
      <c r="E388" s="80"/>
      <c r="F388" s="79"/>
      <c r="G388" s="21" t="s">
        <v>28</v>
      </c>
      <c r="H388" s="23"/>
      <c r="I388" s="54">
        <f t="shared" si="88"/>
        <v>0</v>
      </c>
      <c r="J388" s="7"/>
      <c r="K388" s="54">
        <f t="shared" si="89"/>
        <v>0</v>
      </c>
      <c r="L388" s="33">
        <v>25</v>
      </c>
      <c r="M388" s="4">
        <f t="shared" si="90"/>
        <v>0</v>
      </c>
      <c r="N388" s="4">
        <f t="shared" si="91"/>
        <v>0</v>
      </c>
      <c r="O388" s="4">
        <f t="shared" si="92"/>
        <v>0</v>
      </c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53"/>
      <c r="AA388" s="53"/>
      <c r="AB388" s="53"/>
      <c r="AC388" s="53"/>
      <c r="AD388" s="53"/>
      <c r="AE388" s="53"/>
      <c r="AF388" s="53"/>
      <c r="AG388" s="53"/>
      <c r="AH388" s="53"/>
      <c r="AI388" s="53"/>
      <c r="AJ388" s="53"/>
      <c r="AK388" s="53"/>
      <c r="AL388" s="53"/>
      <c r="AM388" s="53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/>
      <c r="BO388" s="16"/>
      <c r="BP388" s="16"/>
      <c r="BQ388" s="16"/>
      <c r="BR388" s="16"/>
      <c r="BS388" s="16"/>
      <c r="BT388" s="16"/>
      <c r="BU388" s="16"/>
      <c r="BV388" s="16"/>
      <c r="BW388" s="16"/>
      <c r="BX388" s="16"/>
      <c r="BY388" s="17"/>
      <c r="BZ388" s="20"/>
      <c r="CA388" s="19" t="e">
        <f>IF(+B388&lt;44592,+#REF!+#REF!+N388,0)</f>
        <v>#REF!</v>
      </c>
      <c r="CB388" s="19">
        <f>IF(+B388&gt;44592,+IF(+B388&lt;44620,+#REF!+#REF!+N388,0),0)</f>
        <v>0</v>
      </c>
      <c r="CC388" s="19"/>
      <c r="CD388" s="19"/>
      <c r="CE388" s="19"/>
      <c r="CF388" s="19"/>
      <c r="CG388" s="19"/>
      <c r="CH388" s="19"/>
      <c r="CI388" s="19"/>
      <c r="CJ388" s="19"/>
      <c r="CK388" s="19"/>
      <c r="CL388" s="19"/>
    </row>
    <row r="389" spans="1:92" x14ac:dyDescent="0.25">
      <c r="A389" s="3">
        <f t="shared" si="93"/>
        <v>20</v>
      </c>
      <c r="B389" s="5"/>
      <c r="C389" s="6"/>
      <c r="D389" s="8"/>
      <c r="E389" s="80"/>
      <c r="F389" s="79"/>
      <c r="G389" s="21" t="s">
        <v>28</v>
      </c>
      <c r="H389" s="23"/>
      <c r="I389" s="54">
        <f t="shared" si="88"/>
        <v>0</v>
      </c>
      <c r="J389" s="7"/>
      <c r="K389" s="54">
        <f t="shared" si="89"/>
        <v>0</v>
      </c>
      <c r="L389" s="33">
        <v>25</v>
      </c>
      <c r="M389" s="4">
        <f t="shared" si="90"/>
        <v>0</v>
      </c>
      <c r="N389" s="4">
        <f t="shared" si="91"/>
        <v>0</v>
      </c>
      <c r="O389" s="4">
        <f t="shared" si="92"/>
        <v>0</v>
      </c>
      <c r="P389" s="53"/>
      <c r="Q389" s="53"/>
      <c r="R389" s="53"/>
      <c r="S389" s="53"/>
      <c r="T389" s="53"/>
      <c r="U389" s="53"/>
      <c r="V389" s="53"/>
      <c r="W389" s="53"/>
      <c r="X389" s="53"/>
      <c r="Y389" s="53"/>
      <c r="Z389" s="53"/>
      <c r="AA389" s="53"/>
      <c r="AB389" s="53"/>
      <c r="AC389" s="53"/>
      <c r="AD389" s="53"/>
      <c r="AE389" s="53"/>
      <c r="AF389" s="53"/>
      <c r="AG389" s="53"/>
      <c r="AH389" s="53"/>
      <c r="AI389" s="53"/>
      <c r="AJ389" s="53"/>
      <c r="AK389" s="53"/>
      <c r="AL389" s="53"/>
      <c r="AM389" s="53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/>
      <c r="BO389" s="16"/>
      <c r="BP389" s="16"/>
      <c r="BQ389" s="16"/>
      <c r="BR389" s="16"/>
      <c r="BS389" s="16"/>
      <c r="BT389" s="16"/>
      <c r="BU389" s="16"/>
      <c r="BV389" s="16"/>
      <c r="BW389" s="16"/>
      <c r="BX389" s="16"/>
      <c r="BY389" s="17"/>
      <c r="BZ389" s="20"/>
      <c r="CA389" s="19" t="e">
        <f>IF(+B389&lt;44592,+#REF!+#REF!+N389,0)</f>
        <v>#REF!</v>
      </c>
      <c r="CB389" s="19">
        <f>IF(+B389&gt;44592,+IF(+B389&lt;44620,+#REF!+#REF!+N389,0),0)</f>
        <v>0</v>
      </c>
      <c r="CC389" s="19"/>
      <c r="CD389" s="19"/>
      <c r="CE389" s="19"/>
      <c r="CF389" s="19"/>
      <c r="CG389" s="19"/>
      <c r="CH389" s="19"/>
      <c r="CI389" s="19"/>
      <c r="CJ389" s="19"/>
      <c r="CK389" s="19"/>
      <c r="CL389" s="19"/>
    </row>
    <row r="390" spans="1:92" x14ac:dyDescent="0.25">
      <c r="A390" s="3">
        <f t="shared" si="93"/>
        <v>21</v>
      </c>
      <c r="B390" s="5"/>
      <c r="C390" s="6"/>
      <c r="D390" s="8"/>
      <c r="E390" s="80"/>
      <c r="F390" s="79"/>
      <c r="G390" s="21" t="s">
        <v>28</v>
      </c>
      <c r="H390" s="23"/>
      <c r="I390" s="54">
        <f t="shared" si="88"/>
        <v>0</v>
      </c>
      <c r="J390" s="7"/>
      <c r="K390" s="54">
        <f t="shared" si="89"/>
        <v>0</v>
      </c>
      <c r="L390" s="33">
        <v>25</v>
      </c>
      <c r="M390" s="4">
        <f t="shared" si="90"/>
        <v>0</v>
      </c>
      <c r="N390" s="4">
        <f t="shared" si="91"/>
        <v>0</v>
      </c>
      <c r="O390" s="4">
        <f t="shared" si="92"/>
        <v>0</v>
      </c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3"/>
      <c r="AA390" s="53"/>
      <c r="AB390" s="53"/>
      <c r="AC390" s="53"/>
      <c r="AD390" s="53"/>
      <c r="AE390" s="53"/>
      <c r="AF390" s="53"/>
      <c r="AG390" s="53"/>
      <c r="AH390" s="53"/>
      <c r="AI390" s="53"/>
      <c r="AJ390" s="53"/>
      <c r="AK390" s="53"/>
      <c r="AL390" s="53"/>
      <c r="AM390" s="53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  <c r="BG390" s="16"/>
      <c r="BH390" s="16"/>
      <c r="BI390" s="16"/>
      <c r="BJ390" s="16"/>
      <c r="BK390" s="16"/>
      <c r="BL390" s="16"/>
      <c r="BM390" s="16"/>
      <c r="BN390" s="16"/>
      <c r="BO390" s="16"/>
      <c r="BP390" s="16"/>
      <c r="BQ390" s="16"/>
      <c r="BR390" s="16"/>
      <c r="BS390" s="16"/>
      <c r="BT390" s="16"/>
      <c r="BU390" s="16"/>
      <c r="BV390" s="16"/>
      <c r="BW390" s="16"/>
      <c r="BX390" s="16"/>
      <c r="BY390" s="17"/>
      <c r="BZ390" s="17"/>
      <c r="CA390" s="19" t="e">
        <f>IF(+B390&lt;44592,+#REF!+#REF!+N390,0)</f>
        <v>#REF!</v>
      </c>
      <c r="CB390" s="19">
        <f>IF(+B390&gt;44592,+IF(+B390&lt;44620,+#REF!+#REF!+N390,0),0)</f>
        <v>0</v>
      </c>
      <c r="CC390" s="19"/>
      <c r="CD390" s="19"/>
      <c r="CE390" s="19"/>
      <c r="CF390" s="19"/>
      <c r="CG390" s="19"/>
      <c r="CH390" s="19"/>
      <c r="CI390" s="19"/>
      <c r="CJ390" s="19"/>
      <c r="CK390" s="19"/>
      <c r="CL390" s="19"/>
    </row>
    <row r="391" spans="1:92" x14ac:dyDescent="0.25">
      <c r="A391" s="3">
        <f t="shared" si="93"/>
        <v>22</v>
      </c>
      <c r="B391" s="5"/>
      <c r="C391" s="6"/>
      <c r="D391" s="8"/>
      <c r="E391" s="80"/>
      <c r="F391" s="79"/>
      <c r="G391" s="21" t="s">
        <v>28</v>
      </c>
      <c r="H391" s="23"/>
      <c r="I391" s="54">
        <f t="shared" si="88"/>
        <v>0</v>
      </c>
      <c r="J391" s="7"/>
      <c r="K391" s="54">
        <f t="shared" si="89"/>
        <v>0</v>
      </c>
      <c r="L391" s="33">
        <v>25</v>
      </c>
      <c r="M391" s="4">
        <f t="shared" si="90"/>
        <v>0</v>
      </c>
      <c r="N391" s="4">
        <f t="shared" si="91"/>
        <v>0</v>
      </c>
      <c r="O391" s="4">
        <f t="shared" si="92"/>
        <v>0</v>
      </c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3"/>
      <c r="AA391" s="53"/>
      <c r="AB391" s="53"/>
      <c r="AC391" s="53"/>
      <c r="AD391" s="53"/>
      <c r="AE391" s="53"/>
      <c r="AF391" s="53"/>
      <c r="AG391" s="53"/>
      <c r="AH391" s="53"/>
      <c r="AI391" s="53"/>
      <c r="AJ391" s="53"/>
      <c r="AK391" s="53"/>
      <c r="AL391" s="53"/>
      <c r="AM391" s="53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/>
      <c r="BO391" s="16"/>
      <c r="BP391" s="16"/>
      <c r="BQ391" s="16"/>
      <c r="BR391" s="16"/>
      <c r="BS391" s="16"/>
      <c r="BT391" s="16"/>
      <c r="BU391" s="16"/>
      <c r="BV391" s="16"/>
      <c r="BW391" s="16"/>
      <c r="BX391" s="16"/>
      <c r="BY391" s="17"/>
      <c r="BZ391" s="17"/>
      <c r="CA391" s="19" t="e">
        <f>IF(+B391&lt;44592,+#REF!+#REF!+N391,0)</f>
        <v>#REF!</v>
      </c>
      <c r="CB391" s="19">
        <f>IF(+B391&gt;44592,+IF(+B391&lt;44620,+#REF!+#REF!+N391,0),0)</f>
        <v>0</v>
      </c>
      <c r="CC391" s="19"/>
      <c r="CD391" s="19"/>
      <c r="CE391" s="19"/>
      <c r="CF391" s="19"/>
      <c r="CG391" s="19"/>
      <c r="CH391" s="19"/>
      <c r="CI391" s="19"/>
      <c r="CJ391" s="19"/>
      <c r="CK391" s="19"/>
      <c r="CL391" s="19"/>
    </row>
    <row r="392" spans="1:92" x14ac:dyDescent="0.25">
      <c r="A392" s="3">
        <f t="shared" si="93"/>
        <v>23</v>
      </c>
      <c r="B392" s="5"/>
      <c r="C392" s="6"/>
      <c r="D392" s="8"/>
      <c r="E392" s="80"/>
      <c r="F392" s="79"/>
      <c r="G392" s="21" t="s">
        <v>28</v>
      </c>
      <c r="H392" s="23"/>
      <c r="I392" s="54">
        <f t="shared" si="88"/>
        <v>0</v>
      </c>
      <c r="J392" s="7"/>
      <c r="K392" s="54">
        <f t="shared" si="89"/>
        <v>0</v>
      </c>
      <c r="L392" s="33">
        <v>25</v>
      </c>
      <c r="M392" s="4">
        <f t="shared" si="90"/>
        <v>0</v>
      </c>
      <c r="N392" s="4">
        <f t="shared" si="91"/>
        <v>0</v>
      </c>
      <c r="O392" s="4">
        <f t="shared" si="92"/>
        <v>0</v>
      </c>
      <c r="P392" s="53"/>
      <c r="Q392" s="53"/>
      <c r="R392" s="53"/>
      <c r="S392" s="53"/>
      <c r="T392" s="53"/>
      <c r="U392" s="53"/>
      <c r="V392" s="53"/>
      <c r="W392" s="53"/>
      <c r="X392" s="53"/>
      <c r="Y392" s="53"/>
      <c r="Z392" s="53"/>
      <c r="AA392" s="53"/>
      <c r="AB392" s="53"/>
      <c r="AC392" s="53"/>
      <c r="AD392" s="53"/>
      <c r="AE392" s="53"/>
      <c r="AF392" s="53"/>
      <c r="AG392" s="53"/>
      <c r="AH392" s="53"/>
      <c r="AI392" s="53"/>
      <c r="AJ392" s="53"/>
      <c r="AK392" s="53"/>
      <c r="AL392" s="53"/>
      <c r="AM392" s="53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  <c r="BM392" s="16"/>
      <c r="BN392" s="16"/>
      <c r="BO392" s="16"/>
      <c r="BP392" s="16"/>
      <c r="BQ392" s="16"/>
      <c r="BR392" s="16"/>
      <c r="BS392" s="16"/>
      <c r="BT392" s="16"/>
      <c r="BU392" s="16"/>
      <c r="BV392" s="16"/>
      <c r="BW392" s="16"/>
      <c r="BX392" s="16"/>
      <c r="BY392" s="17"/>
      <c r="BZ392" s="17"/>
      <c r="CA392" s="19" t="e">
        <f>IF(+B392&lt;44592,+#REF!+#REF!+N392,0)</f>
        <v>#REF!</v>
      </c>
      <c r="CB392" s="19">
        <f>IF(+B392&gt;44592,+IF(+B392&lt;44620,+#REF!+#REF!+N392,0),0)</f>
        <v>0</v>
      </c>
      <c r="CC392" s="19"/>
      <c r="CD392" s="19"/>
      <c r="CE392" s="19"/>
      <c r="CF392" s="19"/>
      <c r="CG392" s="19"/>
      <c r="CH392" s="19"/>
      <c r="CI392" s="19"/>
      <c r="CJ392" s="19"/>
      <c r="CK392" s="19"/>
      <c r="CL392" s="19"/>
    </row>
    <row r="393" spans="1:92" x14ac:dyDescent="0.25">
      <c r="A393" s="3">
        <f t="shared" si="93"/>
        <v>24</v>
      </c>
      <c r="B393" s="5"/>
      <c r="C393" s="6"/>
      <c r="D393" s="8"/>
      <c r="E393" s="80"/>
      <c r="F393" s="79"/>
      <c r="G393" s="21" t="s">
        <v>28</v>
      </c>
      <c r="H393" s="23"/>
      <c r="I393" s="54">
        <f t="shared" si="88"/>
        <v>0</v>
      </c>
      <c r="J393" s="7"/>
      <c r="K393" s="54">
        <f t="shared" si="89"/>
        <v>0</v>
      </c>
      <c r="L393" s="33">
        <v>25</v>
      </c>
      <c r="M393" s="4">
        <f t="shared" si="90"/>
        <v>0</v>
      </c>
      <c r="N393" s="4">
        <f t="shared" si="91"/>
        <v>0</v>
      </c>
      <c r="O393" s="4">
        <f t="shared" si="92"/>
        <v>0</v>
      </c>
      <c r="P393" s="53"/>
      <c r="Q393" s="53"/>
      <c r="R393" s="53"/>
      <c r="S393" s="53"/>
      <c r="T393" s="53"/>
      <c r="U393" s="53"/>
      <c r="V393" s="53"/>
      <c r="W393" s="53"/>
      <c r="X393" s="53"/>
      <c r="Y393" s="53"/>
      <c r="Z393" s="53"/>
      <c r="AA393" s="53"/>
      <c r="AB393" s="53"/>
      <c r="AC393" s="53"/>
      <c r="AD393" s="53"/>
      <c r="AE393" s="53"/>
      <c r="AF393" s="53"/>
      <c r="AG393" s="53"/>
      <c r="AH393" s="53"/>
      <c r="AI393" s="53"/>
      <c r="AJ393" s="53"/>
      <c r="AK393" s="53"/>
      <c r="AL393" s="53"/>
      <c r="AM393" s="53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/>
      <c r="BO393" s="16"/>
      <c r="BP393" s="16"/>
      <c r="BQ393" s="16"/>
      <c r="BR393" s="16"/>
      <c r="BS393" s="16"/>
      <c r="BT393" s="16"/>
      <c r="BU393" s="16"/>
      <c r="BV393" s="16"/>
      <c r="BW393" s="16"/>
      <c r="BX393" s="16"/>
      <c r="BY393" s="17"/>
      <c r="BZ393" s="17"/>
      <c r="CA393" s="19" t="e">
        <f>IF(+B393&lt;44592,+#REF!+#REF!+N393,0)</f>
        <v>#REF!</v>
      </c>
      <c r="CB393" s="19">
        <f>IF(+B393&gt;44592,+IF(+B393&lt;44620,+#REF!+#REF!+N393,0),0)</f>
        <v>0</v>
      </c>
      <c r="CC393" s="19"/>
      <c r="CD393" s="19"/>
      <c r="CE393" s="19"/>
      <c r="CF393" s="19"/>
      <c r="CG393" s="19"/>
      <c r="CH393" s="19"/>
      <c r="CI393" s="19"/>
      <c r="CJ393" s="19"/>
      <c r="CK393" s="19"/>
      <c r="CL393" s="19"/>
    </row>
    <row r="394" spans="1:92" x14ac:dyDescent="0.25">
      <c r="A394" s="3">
        <f t="shared" si="93"/>
        <v>25</v>
      </c>
      <c r="B394" s="5"/>
      <c r="C394" s="6"/>
      <c r="D394" s="8"/>
      <c r="E394" s="80"/>
      <c r="F394" s="79"/>
      <c r="G394" s="21" t="s">
        <v>28</v>
      </c>
      <c r="H394" s="23"/>
      <c r="I394" s="54">
        <f t="shared" si="88"/>
        <v>0</v>
      </c>
      <c r="J394" s="7"/>
      <c r="K394" s="54">
        <f t="shared" si="89"/>
        <v>0</v>
      </c>
      <c r="L394" s="33">
        <v>25</v>
      </c>
      <c r="M394" s="4">
        <f t="shared" si="90"/>
        <v>0</v>
      </c>
      <c r="N394" s="4">
        <f t="shared" si="91"/>
        <v>0</v>
      </c>
      <c r="O394" s="4">
        <f t="shared" si="92"/>
        <v>0</v>
      </c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3"/>
      <c r="AA394" s="53"/>
      <c r="AB394" s="53"/>
      <c r="AC394" s="53"/>
      <c r="AD394" s="53"/>
      <c r="AE394" s="53"/>
      <c r="AF394" s="53"/>
      <c r="AG394" s="53"/>
      <c r="AH394" s="53"/>
      <c r="AI394" s="53"/>
      <c r="AJ394" s="53"/>
      <c r="AK394" s="53"/>
      <c r="AL394" s="53"/>
      <c r="AM394" s="53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  <c r="BM394" s="16"/>
      <c r="BN394" s="16"/>
      <c r="BO394" s="16"/>
      <c r="BP394" s="16"/>
      <c r="BQ394" s="16"/>
      <c r="BR394" s="16"/>
      <c r="BS394" s="16"/>
      <c r="BT394" s="16"/>
      <c r="BU394" s="16"/>
      <c r="BV394" s="16"/>
      <c r="BW394" s="16"/>
      <c r="BX394" s="16"/>
      <c r="BY394" s="17"/>
      <c r="BZ394" s="17"/>
      <c r="CA394" s="17"/>
      <c r="CB394" s="17"/>
      <c r="CC394" s="17"/>
      <c r="CD394" s="17"/>
      <c r="CE394" s="17"/>
    </row>
    <row r="395" spans="1:92" ht="4.5" customHeight="1" x14ac:dyDescent="0.25">
      <c r="A395" s="89"/>
      <c r="B395" s="90"/>
      <c r="C395" s="90"/>
      <c r="D395" s="90"/>
      <c r="E395" s="90"/>
      <c r="F395" s="90"/>
      <c r="G395" s="90"/>
      <c r="H395" s="90"/>
      <c r="I395" s="90"/>
      <c r="J395" s="90"/>
      <c r="K395" s="90"/>
      <c r="L395" s="90"/>
      <c r="M395" s="90"/>
      <c r="N395" s="90"/>
      <c r="O395" s="91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3"/>
      <c r="AA395" s="53"/>
      <c r="AB395" s="53"/>
      <c r="AC395" s="53"/>
      <c r="AD395" s="53"/>
      <c r="AE395" s="53"/>
      <c r="AF395" s="53"/>
      <c r="AG395" s="53"/>
      <c r="AH395" s="53"/>
      <c r="AI395" s="53"/>
      <c r="AJ395" s="53"/>
      <c r="AK395" s="53"/>
      <c r="AL395" s="53"/>
      <c r="AM395" s="53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/>
      <c r="BO395" s="16"/>
      <c r="BP395" s="16"/>
      <c r="BQ395" s="16"/>
      <c r="BR395" s="16"/>
      <c r="BS395" s="16"/>
      <c r="BT395" s="16"/>
      <c r="BU395" s="16"/>
      <c r="BV395" s="16"/>
      <c r="BW395" s="16"/>
      <c r="BX395" s="16"/>
      <c r="BY395" s="17"/>
      <c r="BZ395" s="17"/>
      <c r="CA395" s="17"/>
      <c r="CB395" s="17"/>
      <c r="CC395" s="17"/>
      <c r="CD395" s="17"/>
      <c r="CE395" s="17"/>
    </row>
    <row r="396" spans="1:92" s="88" customFormat="1" x14ac:dyDescent="0.25">
      <c r="A396" s="3" t="s">
        <v>102</v>
      </c>
      <c r="B396" s="3" t="s">
        <v>102</v>
      </c>
      <c r="C396" s="3" t="s">
        <v>102</v>
      </c>
      <c r="D396" s="3" t="s">
        <v>102</v>
      </c>
      <c r="E396" s="3" t="s">
        <v>102</v>
      </c>
      <c r="F396" s="3" t="s">
        <v>102</v>
      </c>
      <c r="G396" s="3" t="s">
        <v>102</v>
      </c>
      <c r="H396" s="3" t="s">
        <v>102</v>
      </c>
      <c r="I396" s="4">
        <f>SUM(I370:I394)</f>
        <v>0</v>
      </c>
      <c r="J396" s="4">
        <f t="shared" ref="J396:K396" si="94">SUM(J370:J394)</f>
        <v>0</v>
      </c>
      <c r="K396" s="4">
        <f t="shared" si="94"/>
        <v>0</v>
      </c>
      <c r="L396" s="3" t="s">
        <v>102</v>
      </c>
      <c r="M396" s="4">
        <f t="shared" ref="M396:O396" si="95">SUM(M370:M394)</f>
        <v>0</v>
      </c>
      <c r="N396" s="4">
        <f t="shared" si="95"/>
        <v>0</v>
      </c>
      <c r="O396" s="4">
        <f t="shared" si="95"/>
        <v>0</v>
      </c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  <c r="AK396" s="84"/>
      <c r="AL396" s="84"/>
      <c r="AM396" s="84"/>
      <c r="AN396" s="85"/>
      <c r="AO396" s="85"/>
      <c r="AP396" s="85"/>
      <c r="AQ396" s="85"/>
      <c r="AR396" s="85"/>
      <c r="AS396" s="85"/>
      <c r="AT396" s="85"/>
      <c r="AU396" s="85"/>
      <c r="AV396" s="85"/>
      <c r="AW396" s="85"/>
      <c r="AX396" s="85"/>
      <c r="AY396" s="85"/>
      <c r="AZ396" s="85"/>
      <c r="BA396" s="85"/>
      <c r="BB396" s="85"/>
      <c r="BC396" s="85"/>
      <c r="BD396" s="85"/>
      <c r="BE396" s="85"/>
      <c r="BF396" s="85"/>
      <c r="BG396" s="85"/>
      <c r="BH396" s="85"/>
      <c r="BI396" s="85"/>
      <c r="BJ396" s="85"/>
      <c r="BK396" s="85"/>
      <c r="BL396" s="85"/>
      <c r="BM396" s="85"/>
      <c r="BN396" s="85"/>
      <c r="BO396" s="85"/>
      <c r="BP396" s="85"/>
      <c r="BQ396" s="85"/>
      <c r="BR396" s="85"/>
      <c r="BS396" s="85"/>
      <c r="BT396" s="85"/>
      <c r="BU396" s="85"/>
      <c r="BV396" s="85"/>
      <c r="BW396" s="85"/>
      <c r="BX396" s="85"/>
      <c r="BY396" s="86"/>
      <c r="BZ396" s="86"/>
      <c r="CA396" s="86"/>
      <c r="CB396" s="86"/>
      <c r="CC396" s="86"/>
      <c r="CD396" s="86"/>
      <c r="CE396" s="86"/>
      <c r="CF396" s="87"/>
      <c r="CG396" s="87"/>
      <c r="CH396" s="87"/>
      <c r="CI396" s="87"/>
      <c r="CJ396" s="87"/>
      <c r="CK396" s="87"/>
      <c r="CL396" s="87"/>
      <c r="CM396" s="87"/>
      <c r="CN396" s="87"/>
    </row>
  </sheetData>
  <mergeCells count="60">
    <mergeCell ref="C365:D365"/>
    <mergeCell ref="G365:J365"/>
    <mergeCell ref="A367:J367"/>
    <mergeCell ref="A395:O395"/>
    <mergeCell ref="C331:G331"/>
    <mergeCell ref="C332:D332"/>
    <mergeCell ref="G332:J332"/>
    <mergeCell ref="A334:J334"/>
    <mergeCell ref="A362:O362"/>
    <mergeCell ref="C364:G364"/>
    <mergeCell ref="A296:O296"/>
    <mergeCell ref="C298:G298"/>
    <mergeCell ref="C299:D299"/>
    <mergeCell ref="G299:J299"/>
    <mergeCell ref="A301:J301"/>
    <mergeCell ref="A329:O329"/>
    <mergeCell ref="A235:J235"/>
    <mergeCell ref="A263:O263"/>
    <mergeCell ref="C265:G265"/>
    <mergeCell ref="C266:D266"/>
    <mergeCell ref="G266:J266"/>
    <mergeCell ref="A268:J268"/>
    <mergeCell ref="C200:D200"/>
    <mergeCell ref="G200:J200"/>
    <mergeCell ref="A202:J202"/>
    <mergeCell ref="A230:O230"/>
    <mergeCell ref="C232:G232"/>
    <mergeCell ref="C233:D233"/>
    <mergeCell ref="G233:J233"/>
    <mergeCell ref="C166:G166"/>
    <mergeCell ref="C167:D167"/>
    <mergeCell ref="G167:J167"/>
    <mergeCell ref="A169:J169"/>
    <mergeCell ref="A197:O197"/>
    <mergeCell ref="C199:G199"/>
    <mergeCell ref="A131:O131"/>
    <mergeCell ref="C133:G133"/>
    <mergeCell ref="C134:D134"/>
    <mergeCell ref="G134:J134"/>
    <mergeCell ref="A136:J136"/>
    <mergeCell ref="A164:O164"/>
    <mergeCell ref="A70:J70"/>
    <mergeCell ref="A98:O98"/>
    <mergeCell ref="C100:G100"/>
    <mergeCell ref="C101:D101"/>
    <mergeCell ref="G101:J101"/>
    <mergeCell ref="A103:J103"/>
    <mergeCell ref="C35:D35"/>
    <mergeCell ref="G35:J35"/>
    <mergeCell ref="A37:J37"/>
    <mergeCell ref="A65:O65"/>
    <mergeCell ref="C67:G67"/>
    <mergeCell ref="C68:D68"/>
    <mergeCell ref="G68:J68"/>
    <mergeCell ref="C1:G1"/>
    <mergeCell ref="C2:D2"/>
    <mergeCell ref="G2:J2"/>
    <mergeCell ref="A4:J4"/>
    <mergeCell ref="A32:O32"/>
    <mergeCell ref="C34:G34"/>
  </mergeCells>
  <dataValidations disablePrompts="1" count="2">
    <dataValidation type="list" allowBlank="1" showInputMessage="1" showErrorMessage="1" sqref="L7:L31 L40:L64 L73:L97 L106:L130 L139:L163 L172:L196 L205:L229 L238:L262 L271:L295 L304:L328 L337:L361 L370:L394">
      <formula1>$AQ$7:$AQ$9</formula1>
    </dataValidation>
    <dataValidation type="list" allowBlank="1" showInputMessage="1" showErrorMessage="1" sqref="G7:G31 G40:G64 G73:G97 G106:G130 G139:G163 G172:G196 G205:G229 G238:G262 G271:G295 G304:G328 G337:G361 G370:G394">
      <formula1>$AO$7:$AO$21</formula1>
    </dataValidation>
  </dataValidations>
  <pageMargins left="0.25" right="0.25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7"/>
  <sheetViews>
    <sheetView zoomScaleNormal="100" workbookViewId="0">
      <selection activeCell="E626" sqref="E626"/>
    </sheetView>
  </sheetViews>
  <sheetFormatPr defaultRowHeight="15" x14ac:dyDescent="0.25"/>
  <cols>
    <col min="1" max="1" width="3.7109375" style="77" customWidth="1"/>
    <col min="2" max="2" width="28.5703125" style="77" customWidth="1"/>
    <col min="3" max="3" width="24.140625" style="77" customWidth="1"/>
    <col min="4" max="5" width="19.28515625" style="77" customWidth="1"/>
  </cols>
  <sheetData>
    <row r="1" spans="1:5" s="42" customFormat="1" ht="16.5" x14ac:dyDescent="0.25">
      <c r="A1" s="55"/>
      <c r="B1" s="56" t="s">
        <v>92</v>
      </c>
      <c r="C1" s="56" t="s">
        <v>93</v>
      </c>
      <c r="D1" s="57" t="s">
        <v>88</v>
      </c>
      <c r="E1" s="57"/>
    </row>
    <row r="2" spans="1:5" s="42" customFormat="1" x14ac:dyDescent="0.25">
      <c r="A2" s="55"/>
      <c r="B2" s="103" t="str">
        <f>+'INO URA USLUGE'!C1</f>
        <v>TVRTKA XY D.O.O.</v>
      </c>
      <c r="C2" s="98"/>
      <c r="D2" s="101" t="s">
        <v>112</v>
      </c>
      <c r="E2" s="101"/>
    </row>
    <row r="3" spans="1:5" s="42" customFormat="1" x14ac:dyDescent="0.25">
      <c r="A3" s="55"/>
      <c r="B3" s="104" t="str">
        <f>+'INO URA USLUGE'!G2</f>
        <v>KARLOVAC, VINIČKI PUT 20</v>
      </c>
      <c r="C3" s="98"/>
      <c r="D3" s="98" t="s">
        <v>89</v>
      </c>
      <c r="E3" s="98"/>
    </row>
    <row r="4" spans="1:5" s="42" customFormat="1" ht="16.5" x14ac:dyDescent="0.25">
      <c r="A4" s="55"/>
      <c r="B4" s="99" t="s">
        <v>90</v>
      </c>
      <c r="C4" s="99" t="s">
        <v>91</v>
      </c>
      <c r="D4" s="106">
        <v>44562</v>
      </c>
      <c r="E4" s="106">
        <v>44592</v>
      </c>
    </row>
    <row r="5" spans="1:5" s="42" customFormat="1" x14ac:dyDescent="0.25">
      <c r="A5" s="55"/>
      <c r="B5" s="105" t="str">
        <f>+'INO URA USLUGE'!C2</f>
        <v>91184883380</v>
      </c>
      <c r="C5" s="98"/>
      <c r="D5" s="106"/>
      <c r="E5" s="106"/>
    </row>
    <row r="6" spans="1:5" s="42" customFormat="1" x14ac:dyDescent="0.25">
      <c r="A6" s="55"/>
      <c r="B6" s="100"/>
      <c r="C6" s="98"/>
      <c r="D6" s="106"/>
      <c r="E6" s="106"/>
    </row>
    <row r="7" spans="1:5" s="42" customFormat="1" ht="6" customHeight="1" x14ac:dyDescent="0.25">
      <c r="A7" s="55"/>
      <c r="B7" s="55"/>
      <c r="C7" s="55"/>
      <c r="D7" s="55"/>
      <c r="E7" s="55"/>
    </row>
    <row r="8" spans="1:5" s="42" customFormat="1" ht="16.5" x14ac:dyDescent="0.25">
      <c r="A8" s="57" t="s">
        <v>97</v>
      </c>
      <c r="B8" s="57"/>
      <c r="C8" s="57"/>
      <c r="D8" s="56" t="s">
        <v>95</v>
      </c>
      <c r="E8" s="56" t="s">
        <v>96</v>
      </c>
    </row>
    <row r="9" spans="1:5" s="42" customFormat="1" ht="17.25" customHeight="1" x14ac:dyDescent="0.25">
      <c r="A9" s="38" t="s">
        <v>94</v>
      </c>
      <c r="B9" s="39"/>
      <c r="C9" s="43"/>
      <c r="D9" s="58"/>
      <c r="E9" s="58"/>
    </row>
    <row r="10" spans="1:5" s="42" customFormat="1" ht="15" customHeight="1" x14ac:dyDescent="0.25">
      <c r="A10" s="35" t="s">
        <v>44</v>
      </c>
      <c r="B10" s="36"/>
      <c r="C10" s="44"/>
      <c r="D10" s="59">
        <f>SUM(D11:D20)</f>
        <v>0</v>
      </c>
      <c r="E10" s="60" t="s">
        <v>98</v>
      </c>
    </row>
    <row r="11" spans="1:5" s="42" customFormat="1" x14ac:dyDescent="0.25">
      <c r="A11" s="37"/>
      <c r="B11" s="61" t="s">
        <v>45</v>
      </c>
      <c r="C11" s="62"/>
      <c r="D11" s="63"/>
      <c r="E11" s="64" t="s">
        <v>98</v>
      </c>
    </row>
    <row r="12" spans="1:5" s="42" customFormat="1" x14ac:dyDescent="0.25">
      <c r="A12" s="37"/>
      <c r="B12" s="61" t="s">
        <v>46</v>
      </c>
      <c r="C12" s="62"/>
      <c r="D12" s="63"/>
      <c r="E12" s="64" t="s">
        <v>98</v>
      </c>
    </row>
    <row r="13" spans="1:5" s="42" customFormat="1" x14ac:dyDescent="0.25">
      <c r="A13" s="37"/>
      <c r="B13" s="61" t="s">
        <v>47</v>
      </c>
      <c r="C13" s="62"/>
      <c r="D13" s="63"/>
      <c r="E13" s="64" t="s">
        <v>98</v>
      </c>
    </row>
    <row r="14" spans="1:5" s="42" customFormat="1" x14ac:dyDescent="0.25">
      <c r="A14" s="37"/>
      <c r="B14" s="61" t="s">
        <v>48</v>
      </c>
      <c r="C14" s="62"/>
      <c r="D14" s="63"/>
      <c r="E14" s="64" t="s">
        <v>98</v>
      </c>
    </row>
    <row r="15" spans="1:5" s="42" customFormat="1" x14ac:dyDescent="0.25">
      <c r="A15" s="37"/>
      <c r="B15" s="61" t="s">
        <v>49</v>
      </c>
      <c r="C15" s="62"/>
      <c r="D15" s="63"/>
      <c r="E15" s="64" t="s">
        <v>98</v>
      </c>
    </row>
    <row r="16" spans="1:5" s="42" customFormat="1" x14ac:dyDescent="0.25">
      <c r="A16" s="37"/>
      <c r="B16" s="61" t="s">
        <v>50</v>
      </c>
      <c r="C16" s="62"/>
      <c r="D16" s="63"/>
      <c r="E16" s="64" t="s">
        <v>98</v>
      </c>
    </row>
    <row r="17" spans="1:5" s="42" customFormat="1" x14ac:dyDescent="0.25">
      <c r="A17" s="37"/>
      <c r="B17" s="61" t="s">
        <v>51</v>
      </c>
      <c r="C17" s="62"/>
      <c r="D17" s="63"/>
      <c r="E17" s="64" t="s">
        <v>98</v>
      </c>
    </row>
    <row r="18" spans="1:5" s="42" customFormat="1" x14ac:dyDescent="0.25">
      <c r="A18" s="37"/>
      <c r="B18" s="61" t="s">
        <v>52</v>
      </c>
      <c r="C18" s="62"/>
      <c r="D18" s="63"/>
      <c r="E18" s="64" t="s">
        <v>98</v>
      </c>
    </row>
    <row r="19" spans="1:5" s="42" customFormat="1" x14ac:dyDescent="0.25">
      <c r="A19" s="37"/>
      <c r="B19" s="61" t="s">
        <v>53</v>
      </c>
      <c r="C19" s="62"/>
      <c r="D19" s="63"/>
      <c r="E19" s="64" t="s">
        <v>98</v>
      </c>
    </row>
    <row r="20" spans="1:5" s="42" customFormat="1" x14ac:dyDescent="0.25">
      <c r="A20" s="41"/>
      <c r="B20" s="65" t="s">
        <v>54</v>
      </c>
      <c r="C20" s="66"/>
      <c r="D20" s="67"/>
      <c r="E20" s="68" t="s">
        <v>98</v>
      </c>
    </row>
    <row r="21" spans="1:5" s="42" customFormat="1" ht="15" customHeight="1" x14ac:dyDescent="0.25">
      <c r="A21" s="38" t="s">
        <v>55</v>
      </c>
      <c r="B21" s="39"/>
      <c r="C21" s="43"/>
      <c r="D21" s="69">
        <f>SUM(D22:D36)</f>
        <v>754.17664000000013</v>
      </c>
      <c r="E21" s="70">
        <f>SUM(E22:E36)</f>
        <v>188.54416000000003</v>
      </c>
    </row>
    <row r="22" spans="1:5" s="42" customFormat="1" ht="12.75" customHeight="1" x14ac:dyDescent="0.25">
      <c r="A22" s="40"/>
      <c r="B22" s="36" t="s">
        <v>56</v>
      </c>
      <c r="C22" s="44"/>
      <c r="D22" s="71">
        <f>+E22*20</f>
        <v>0</v>
      </c>
      <c r="E22" s="71"/>
    </row>
    <row r="23" spans="1:5" s="42" customFormat="1" ht="12.75" customHeight="1" x14ac:dyDescent="0.25">
      <c r="A23" s="37"/>
      <c r="B23" s="61" t="s">
        <v>57</v>
      </c>
      <c r="C23" s="62"/>
      <c r="D23" s="72">
        <f>+E23*7.69230769230769</f>
        <v>0</v>
      </c>
      <c r="E23" s="72"/>
    </row>
    <row r="24" spans="1:5" s="42" customFormat="1" ht="12.75" customHeight="1" x14ac:dyDescent="0.25">
      <c r="A24" s="37"/>
      <c r="B24" s="61" t="s">
        <v>58</v>
      </c>
      <c r="C24" s="62"/>
      <c r="D24" s="72">
        <f>+E24*4</f>
        <v>0</v>
      </c>
      <c r="E24" s="72"/>
    </row>
    <row r="25" spans="1:5" s="42" customFormat="1" ht="17.25" customHeight="1" x14ac:dyDescent="0.25">
      <c r="A25" s="37"/>
      <c r="B25" s="61" t="s">
        <v>59</v>
      </c>
      <c r="C25" s="62"/>
      <c r="D25" s="72">
        <f>+E25*4</f>
        <v>0</v>
      </c>
      <c r="E25" s="72"/>
    </row>
    <row r="26" spans="1:5" s="42" customFormat="1" ht="12.75" customHeight="1" x14ac:dyDescent="0.25">
      <c r="A26" s="37"/>
      <c r="B26" s="61" t="s">
        <v>60</v>
      </c>
      <c r="C26" s="62"/>
      <c r="D26" s="72">
        <f>+E26*20</f>
        <v>0</v>
      </c>
      <c r="E26" s="72">
        <f>+'INO URA ROBE'!M33</f>
        <v>0</v>
      </c>
    </row>
    <row r="27" spans="1:5" s="42" customFormat="1" ht="12.75" customHeight="1" x14ac:dyDescent="0.25">
      <c r="A27" s="37"/>
      <c r="B27" s="61" t="s">
        <v>61</v>
      </c>
      <c r="C27" s="62"/>
      <c r="D27" s="72">
        <f>+E27*7.69230769230769</f>
        <v>0</v>
      </c>
      <c r="E27" s="72">
        <f>+'INO URA ROBE'!N33</f>
        <v>0</v>
      </c>
    </row>
    <row r="28" spans="1:5" s="42" customFormat="1" ht="12.75" customHeight="1" x14ac:dyDescent="0.25">
      <c r="A28" s="37"/>
      <c r="B28" s="61" t="s">
        <v>62</v>
      </c>
      <c r="C28" s="62"/>
      <c r="D28" s="72">
        <f>+E28*4</f>
        <v>0</v>
      </c>
      <c r="E28" s="72">
        <f>+'INO URA ROBE'!O33</f>
        <v>0</v>
      </c>
    </row>
    <row r="29" spans="1:5" s="42" customFormat="1" ht="12.75" customHeight="1" x14ac:dyDescent="0.25">
      <c r="A29" s="37"/>
      <c r="B29" s="61" t="s">
        <v>63</v>
      </c>
      <c r="C29" s="62"/>
      <c r="D29" s="72">
        <f>+E29*20</f>
        <v>0</v>
      </c>
      <c r="E29" s="72">
        <f>+'INO URA USLUGE'!M33</f>
        <v>0</v>
      </c>
    </row>
    <row r="30" spans="1:5" s="42" customFormat="1" ht="12.75" customHeight="1" x14ac:dyDescent="0.25">
      <c r="A30" s="37"/>
      <c r="B30" s="61" t="s">
        <v>64</v>
      </c>
      <c r="C30" s="62"/>
      <c r="D30" s="72">
        <f>+E30*7.69230769230769</f>
        <v>0</v>
      </c>
      <c r="E30" s="72">
        <f>+'INO URA USLUGE'!N33</f>
        <v>0</v>
      </c>
    </row>
    <row r="31" spans="1:5" s="42" customFormat="1" ht="12.75" customHeight="1" x14ac:dyDescent="0.25">
      <c r="A31" s="37"/>
      <c r="B31" s="61" t="s">
        <v>65</v>
      </c>
      <c r="C31" s="62"/>
      <c r="D31" s="72">
        <f>+E31*4</f>
        <v>754.17664000000013</v>
      </c>
      <c r="E31" s="72">
        <f>+'INO URA USLUGE'!O33</f>
        <v>188.54416000000003</v>
      </c>
    </row>
    <row r="32" spans="1:5" s="42" customFormat="1" ht="17.25" customHeight="1" x14ac:dyDescent="0.25">
      <c r="A32" s="37"/>
      <c r="B32" s="61" t="s">
        <v>66</v>
      </c>
      <c r="C32" s="62"/>
      <c r="D32" s="72">
        <f>+E32*20</f>
        <v>0</v>
      </c>
      <c r="E32" s="72"/>
    </row>
    <row r="33" spans="1:5" s="42" customFormat="1" ht="17.25" customHeight="1" x14ac:dyDescent="0.25">
      <c r="A33" s="37"/>
      <c r="B33" s="61" t="s">
        <v>67</v>
      </c>
      <c r="C33" s="62"/>
      <c r="D33" s="72">
        <f>+E33*7.69230769230769</f>
        <v>0</v>
      </c>
      <c r="E33" s="72"/>
    </row>
    <row r="34" spans="1:5" s="42" customFormat="1" ht="17.25" customHeight="1" x14ac:dyDescent="0.25">
      <c r="A34" s="37"/>
      <c r="B34" s="61" t="s">
        <v>68</v>
      </c>
      <c r="C34" s="62"/>
      <c r="D34" s="72">
        <f>+E34*4</f>
        <v>0</v>
      </c>
      <c r="E34" s="72"/>
    </row>
    <row r="35" spans="1:5" s="42" customFormat="1" ht="12.75" customHeight="1" x14ac:dyDescent="0.25">
      <c r="A35" s="37"/>
      <c r="B35" s="61" t="s">
        <v>69</v>
      </c>
      <c r="C35" s="62"/>
      <c r="D35" s="72">
        <f>+E35*4</f>
        <v>0</v>
      </c>
      <c r="E35" s="72"/>
    </row>
    <row r="36" spans="1:5" s="42" customFormat="1" ht="12.75" customHeight="1" x14ac:dyDescent="0.25">
      <c r="A36" s="41"/>
      <c r="B36" s="65" t="s">
        <v>70</v>
      </c>
      <c r="C36" s="66"/>
      <c r="D36" s="70">
        <f>+E36*4</f>
        <v>0</v>
      </c>
      <c r="E36" s="70"/>
    </row>
    <row r="37" spans="1:5" s="42" customFormat="1" ht="15" customHeight="1" x14ac:dyDescent="0.25">
      <c r="A37" s="38" t="s">
        <v>71</v>
      </c>
      <c r="B37" s="39"/>
      <c r="C37" s="43"/>
      <c r="D37" s="69">
        <f>SUM(D38:D52)</f>
        <v>0</v>
      </c>
      <c r="E37" s="69">
        <f>SUM(E38:E52)</f>
        <v>0</v>
      </c>
    </row>
    <row r="38" spans="1:5" s="42" customFormat="1" ht="10.5" customHeight="1" x14ac:dyDescent="0.25">
      <c r="A38" s="37"/>
      <c r="B38" s="61" t="s">
        <v>72</v>
      </c>
      <c r="C38" s="62"/>
      <c r="D38" s="72">
        <f>+E38*20</f>
        <v>0</v>
      </c>
      <c r="E38" s="73"/>
    </row>
    <row r="39" spans="1:5" s="42" customFormat="1" ht="10.5" customHeight="1" x14ac:dyDescent="0.25">
      <c r="A39" s="37"/>
      <c r="B39" s="61" t="s">
        <v>73</v>
      </c>
      <c r="C39" s="62"/>
      <c r="D39" s="72">
        <f>+E39*7.69230769230769</f>
        <v>0</v>
      </c>
      <c r="E39" s="74"/>
    </row>
    <row r="40" spans="1:5" s="42" customFormat="1" ht="10.5" customHeight="1" x14ac:dyDescent="0.25">
      <c r="A40" s="37"/>
      <c r="B40" s="61" t="s">
        <v>74</v>
      </c>
      <c r="C40" s="62"/>
      <c r="D40" s="72">
        <f>+E40*4</f>
        <v>0</v>
      </c>
      <c r="E40" s="74"/>
    </row>
    <row r="41" spans="1:5" s="42" customFormat="1" ht="17.25" customHeight="1" x14ac:dyDescent="0.25">
      <c r="A41" s="37"/>
      <c r="B41" s="61" t="s">
        <v>75</v>
      </c>
      <c r="C41" s="62"/>
      <c r="D41" s="72">
        <f>+E41*4</f>
        <v>0</v>
      </c>
      <c r="E41" s="74"/>
    </row>
    <row r="42" spans="1:5" s="42" customFormat="1" ht="10.5" customHeight="1" x14ac:dyDescent="0.25">
      <c r="A42" s="37"/>
      <c r="B42" s="61" t="s">
        <v>76</v>
      </c>
      <c r="C42" s="62"/>
      <c r="D42" s="72">
        <f>+E42*20</f>
        <v>0</v>
      </c>
      <c r="E42" s="74"/>
    </row>
    <row r="43" spans="1:5" s="42" customFormat="1" ht="10.5" customHeight="1" x14ac:dyDescent="0.25">
      <c r="A43" s="37"/>
      <c r="B43" s="61" t="s">
        <v>77</v>
      </c>
      <c r="C43" s="62"/>
      <c r="D43" s="72">
        <f>+E43*7.69230769230769</f>
        <v>0</v>
      </c>
      <c r="E43" s="74"/>
    </row>
    <row r="44" spans="1:5" s="42" customFormat="1" ht="10.5" customHeight="1" x14ac:dyDescent="0.25">
      <c r="A44" s="37"/>
      <c r="B44" s="61" t="s">
        <v>78</v>
      </c>
      <c r="C44" s="62"/>
      <c r="D44" s="72">
        <f>+E44*4</f>
        <v>0</v>
      </c>
      <c r="E44" s="74"/>
    </row>
    <row r="45" spans="1:5" s="42" customFormat="1" ht="10.5" customHeight="1" x14ac:dyDescent="0.25">
      <c r="A45" s="37"/>
      <c r="B45" s="61" t="s">
        <v>79</v>
      </c>
      <c r="C45" s="62"/>
      <c r="D45" s="72">
        <f>+E45*20</f>
        <v>0</v>
      </c>
      <c r="E45" s="74"/>
    </row>
    <row r="46" spans="1:5" s="42" customFormat="1" ht="10.5" customHeight="1" x14ac:dyDescent="0.25">
      <c r="A46" s="37"/>
      <c r="B46" s="61" t="s">
        <v>80</v>
      </c>
      <c r="C46" s="62"/>
      <c r="D46" s="72">
        <f>+E46*7.69230769230769</f>
        <v>0</v>
      </c>
      <c r="E46" s="74"/>
    </row>
    <row r="47" spans="1:5" s="42" customFormat="1" ht="10.5" customHeight="1" x14ac:dyDescent="0.25">
      <c r="A47" s="37"/>
      <c r="B47" s="61" t="s">
        <v>81</v>
      </c>
      <c r="C47" s="62"/>
      <c r="D47" s="72">
        <f>+E47*4</f>
        <v>0</v>
      </c>
      <c r="E47" s="74"/>
    </row>
    <row r="48" spans="1:5" s="42" customFormat="1" ht="17.25" customHeight="1" x14ac:dyDescent="0.25">
      <c r="A48" s="37"/>
      <c r="B48" s="61" t="s">
        <v>82</v>
      </c>
      <c r="C48" s="62"/>
      <c r="D48" s="72">
        <f>+E48*20</f>
        <v>0</v>
      </c>
      <c r="E48" s="74"/>
    </row>
    <row r="49" spans="1:5" s="42" customFormat="1" ht="17.25" customHeight="1" x14ac:dyDescent="0.25">
      <c r="A49" s="37"/>
      <c r="B49" s="61" t="s">
        <v>83</v>
      </c>
      <c r="C49" s="62"/>
      <c r="D49" s="72">
        <f>+E49*7.69230769230769</f>
        <v>0</v>
      </c>
      <c r="E49" s="74"/>
    </row>
    <row r="50" spans="1:5" s="42" customFormat="1" ht="17.25" customHeight="1" x14ac:dyDescent="0.25">
      <c r="A50" s="37"/>
      <c r="B50" s="61" t="s">
        <v>84</v>
      </c>
      <c r="C50" s="62"/>
      <c r="D50" s="72">
        <f>+E50*4</f>
        <v>0</v>
      </c>
      <c r="E50" s="74"/>
    </row>
    <row r="51" spans="1:5" s="42" customFormat="1" ht="10.5" customHeight="1" x14ac:dyDescent="0.25">
      <c r="A51" s="37"/>
      <c r="B51" s="61" t="s">
        <v>85</v>
      </c>
      <c r="C51" s="62"/>
      <c r="D51" s="72">
        <f>+E51*4</f>
        <v>0</v>
      </c>
      <c r="E51" s="74"/>
    </row>
    <row r="52" spans="1:5" s="42" customFormat="1" ht="10.5" customHeight="1" x14ac:dyDescent="0.25">
      <c r="A52" s="41"/>
      <c r="B52" s="65" t="s">
        <v>86</v>
      </c>
      <c r="C52" s="66"/>
      <c r="D52" s="68" t="s">
        <v>98</v>
      </c>
      <c r="E52" s="75"/>
    </row>
    <row r="53" spans="1:5" s="42" customFormat="1" ht="15" customHeight="1" x14ac:dyDescent="0.25">
      <c r="A53" s="76" t="s">
        <v>87</v>
      </c>
      <c r="B53" s="65"/>
      <c r="C53" s="66"/>
      <c r="D53" s="68" t="s">
        <v>98</v>
      </c>
      <c r="E53" s="70">
        <f>+E21-E37</f>
        <v>188.54416000000003</v>
      </c>
    </row>
    <row r="55" spans="1:5" s="42" customFormat="1" ht="16.5" x14ac:dyDescent="0.25">
      <c r="A55" s="55"/>
      <c r="B55" s="56" t="s">
        <v>92</v>
      </c>
      <c r="C55" s="56" t="s">
        <v>93</v>
      </c>
      <c r="D55" s="57" t="s">
        <v>88</v>
      </c>
      <c r="E55" s="57"/>
    </row>
    <row r="56" spans="1:5" s="42" customFormat="1" x14ac:dyDescent="0.25">
      <c r="A56" s="55"/>
      <c r="B56" s="103" t="str">
        <f>+B2</f>
        <v>TVRTKA XY D.O.O.</v>
      </c>
      <c r="C56" s="98"/>
      <c r="D56" s="101" t="str">
        <f>+D2</f>
        <v>KARLOVAC</v>
      </c>
      <c r="E56" s="101"/>
    </row>
    <row r="57" spans="1:5" s="42" customFormat="1" x14ac:dyDescent="0.25">
      <c r="A57" s="55"/>
      <c r="B57" s="104" t="str">
        <f>+B3</f>
        <v>KARLOVAC, VINIČKI PUT 20</v>
      </c>
      <c r="C57" s="98"/>
      <c r="D57" s="98" t="s">
        <v>89</v>
      </c>
      <c r="E57" s="98"/>
    </row>
    <row r="58" spans="1:5" s="42" customFormat="1" ht="16.5" x14ac:dyDescent="0.25">
      <c r="A58" s="55"/>
      <c r="B58" s="99" t="s">
        <v>90</v>
      </c>
      <c r="C58" s="99" t="s">
        <v>91</v>
      </c>
      <c r="D58" s="106">
        <v>44593</v>
      </c>
      <c r="E58" s="106">
        <v>44620</v>
      </c>
    </row>
    <row r="59" spans="1:5" s="42" customFormat="1" x14ac:dyDescent="0.25">
      <c r="A59" s="55"/>
      <c r="B59" s="105" t="str">
        <f>+B5</f>
        <v>91184883380</v>
      </c>
      <c r="C59" s="98"/>
      <c r="D59" s="106"/>
      <c r="E59" s="106"/>
    </row>
    <row r="60" spans="1:5" s="42" customFormat="1" x14ac:dyDescent="0.25">
      <c r="A60" s="55"/>
      <c r="B60" s="100"/>
      <c r="C60" s="98"/>
      <c r="D60" s="106"/>
      <c r="E60" s="106"/>
    </row>
    <row r="61" spans="1:5" s="42" customFormat="1" ht="6" customHeight="1" x14ac:dyDescent="0.25">
      <c r="A61" s="55"/>
      <c r="B61" s="55"/>
      <c r="C61" s="55"/>
      <c r="D61" s="55"/>
      <c r="E61" s="55"/>
    </row>
    <row r="62" spans="1:5" s="42" customFormat="1" ht="16.5" x14ac:dyDescent="0.25">
      <c r="A62" s="57" t="s">
        <v>97</v>
      </c>
      <c r="B62" s="57"/>
      <c r="C62" s="57"/>
      <c r="D62" s="56" t="s">
        <v>95</v>
      </c>
      <c r="E62" s="56" t="s">
        <v>96</v>
      </c>
    </row>
    <row r="63" spans="1:5" s="42" customFormat="1" ht="17.25" customHeight="1" x14ac:dyDescent="0.25">
      <c r="A63" s="38" t="s">
        <v>94</v>
      </c>
      <c r="B63" s="39"/>
      <c r="C63" s="43"/>
      <c r="D63" s="58"/>
      <c r="E63" s="58"/>
    </row>
    <row r="64" spans="1:5" s="42" customFormat="1" ht="15" customHeight="1" x14ac:dyDescent="0.25">
      <c r="A64" s="35" t="s">
        <v>44</v>
      </c>
      <c r="B64" s="36"/>
      <c r="C64" s="44"/>
      <c r="D64" s="59">
        <f>SUM(D65:D74)</f>
        <v>0</v>
      </c>
      <c r="E64" s="60" t="s">
        <v>98</v>
      </c>
    </row>
    <row r="65" spans="1:5" s="42" customFormat="1" x14ac:dyDescent="0.25">
      <c r="A65" s="37"/>
      <c r="B65" s="61" t="s">
        <v>45</v>
      </c>
      <c r="C65" s="62"/>
      <c r="D65" s="63"/>
      <c r="E65" s="64" t="s">
        <v>98</v>
      </c>
    </row>
    <row r="66" spans="1:5" s="42" customFormat="1" x14ac:dyDescent="0.25">
      <c r="A66" s="37"/>
      <c r="B66" s="61" t="s">
        <v>46</v>
      </c>
      <c r="C66" s="62"/>
      <c r="D66" s="63"/>
      <c r="E66" s="64" t="s">
        <v>98</v>
      </c>
    </row>
    <row r="67" spans="1:5" s="42" customFormat="1" x14ac:dyDescent="0.25">
      <c r="A67" s="37"/>
      <c r="B67" s="61" t="s">
        <v>47</v>
      </c>
      <c r="C67" s="62"/>
      <c r="D67" s="63"/>
      <c r="E67" s="64" t="s">
        <v>98</v>
      </c>
    </row>
    <row r="68" spans="1:5" s="42" customFormat="1" x14ac:dyDescent="0.25">
      <c r="A68" s="37"/>
      <c r="B68" s="61" t="s">
        <v>48</v>
      </c>
      <c r="C68" s="62"/>
      <c r="D68" s="63"/>
      <c r="E68" s="64" t="s">
        <v>98</v>
      </c>
    </row>
    <row r="69" spans="1:5" s="42" customFormat="1" x14ac:dyDescent="0.25">
      <c r="A69" s="37"/>
      <c r="B69" s="61" t="s">
        <v>49</v>
      </c>
      <c r="C69" s="62"/>
      <c r="D69" s="63"/>
      <c r="E69" s="64" t="s">
        <v>98</v>
      </c>
    </row>
    <row r="70" spans="1:5" s="42" customFormat="1" x14ac:dyDescent="0.25">
      <c r="A70" s="37"/>
      <c r="B70" s="61" t="s">
        <v>50</v>
      </c>
      <c r="C70" s="62"/>
      <c r="D70" s="63"/>
      <c r="E70" s="64" t="s">
        <v>98</v>
      </c>
    </row>
    <row r="71" spans="1:5" s="42" customFormat="1" x14ac:dyDescent="0.25">
      <c r="A71" s="37"/>
      <c r="B71" s="61" t="s">
        <v>51</v>
      </c>
      <c r="C71" s="62"/>
      <c r="D71" s="63"/>
      <c r="E71" s="64" t="s">
        <v>98</v>
      </c>
    </row>
    <row r="72" spans="1:5" s="42" customFormat="1" x14ac:dyDescent="0.25">
      <c r="A72" s="37"/>
      <c r="B72" s="61" t="s">
        <v>52</v>
      </c>
      <c r="C72" s="62"/>
      <c r="D72" s="63"/>
      <c r="E72" s="64" t="s">
        <v>98</v>
      </c>
    </row>
    <row r="73" spans="1:5" s="42" customFormat="1" x14ac:dyDescent="0.25">
      <c r="A73" s="37"/>
      <c r="B73" s="61" t="s">
        <v>53</v>
      </c>
      <c r="C73" s="62"/>
      <c r="D73" s="63"/>
      <c r="E73" s="64" t="s">
        <v>98</v>
      </c>
    </row>
    <row r="74" spans="1:5" s="42" customFormat="1" x14ac:dyDescent="0.25">
      <c r="A74" s="41"/>
      <c r="B74" s="65" t="s">
        <v>54</v>
      </c>
      <c r="C74" s="66"/>
      <c r="D74" s="67"/>
      <c r="E74" s="68" t="s">
        <v>98</v>
      </c>
    </row>
    <row r="75" spans="1:5" s="42" customFormat="1" ht="15" customHeight="1" x14ac:dyDescent="0.25">
      <c r="A75" s="38" t="s">
        <v>55</v>
      </c>
      <c r="B75" s="39"/>
      <c r="C75" s="43"/>
      <c r="D75" s="69">
        <f>SUM(D76:D90)</f>
        <v>0</v>
      </c>
      <c r="E75" s="70">
        <f>SUM(E76:E90)</f>
        <v>0</v>
      </c>
    </row>
    <row r="76" spans="1:5" s="42" customFormat="1" ht="12.75" customHeight="1" x14ac:dyDescent="0.25">
      <c r="A76" s="40"/>
      <c r="B76" s="36" t="s">
        <v>56</v>
      </c>
      <c r="C76" s="44"/>
      <c r="D76" s="71">
        <f>+E76*20</f>
        <v>0</v>
      </c>
      <c r="E76" s="71"/>
    </row>
    <row r="77" spans="1:5" s="42" customFormat="1" ht="12.75" customHeight="1" x14ac:dyDescent="0.25">
      <c r="A77" s="37"/>
      <c r="B77" s="61" t="s">
        <v>57</v>
      </c>
      <c r="C77" s="62"/>
      <c r="D77" s="72">
        <f>+E77*7.69230769230769</f>
        <v>0</v>
      </c>
      <c r="E77" s="72"/>
    </row>
    <row r="78" spans="1:5" s="42" customFormat="1" ht="12.75" customHeight="1" x14ac:dyDescent="0.25">
      <c r="A78" s="37"/>
      <c r="B78" s="61" t="s">
        <v>58</v>
      </c>
      <c r="C78" s="62"/>
      <c r="D78" s="72">
        <f>+E78*4</f>
        <v>0</v>
      </c>
      <c r="E78" s="72"/>
    </row>
    <row r="79" spans="1:5" s="42" customFormat="1" ht="17.25" customHeight="1" x14ac:dyDescent="0.25">
      <c r="A79" s="37"/>
      <c r="B79" s="61" t="s">
        <v>59</v>
      </c>
      <c r="C79" s="62"/>
      <c r="D79" s="72">
        <f>+E79*4</f>
        <v>0</v>
      </c>
      <c r="E79" s="72"/>
    </row>
    <row r="80" spans="1:5" s="42" customFormat="1" ht="12.75" customHeight="1" x14ac:dyDescent="0.25">
      <c r="A80" s="37"/>
      <c r="B80" s="61" t="s">
        <v>60</v>
      </c>
      <c r="C80" s="62"/>
      <c r="D80" s="72">
        <f>+E80*20</f>
        <v>0</v>
      </c>
      <c r="E80" s="72">
        <f>+'INO URA ROBE'!M66</f>
        <v>0</v>
      </c>
    </row>
    <row r="81" spans="1:5" s="42" customFormat="1" ht="12.75" customHeight="1" x14ac:dyDescent="0.25">
      <c r="A81" s="37"/>
      <c r="B81" s="61" t="s">
        <v>61</v>
      </c>
      <c r="C81" s="62"/>
      <c r="D81" s="72">
        <f>+E81*7.69230769230769</f>
        <v>0</v>
      </c>
      <c r="E81" s="72">
        <f>+'INO URA ROBE'!N66</f>
        <v>0</v>
      </c>
    </row>
    <row r="82" spans="1:5" s="42" customFormat="1" ht="12.75" customHeight="1" x14ac:dyDescent="0.25">
      <c r="A82" s="37"/>
      <c r="B82" s="61" t="s">
        <v>62</v>
      </c>
      <c r="C82" s="62"/>
      <c r="D82" s="72">
        <f>+E82*4</f>
        <v>0</v>
      </c>
      <c r="E82" s="72">
        <f>+'INO URA ROBE'!O66</f>
        <v>0</v>
      </c>
    </row>
    <row r="83" spans="1:5" s="42" customFormat="1" ht="12.75" customHeight="1" x14ac:dyDescent="0.25">
      <c r="A83" s="37"/>
      <c r="B83" s="61" t="s">
        <v>63</v>
      </c>
      <c r="C83" s="62"/>
      <c r="D83" s="72">
        <f>+E83*20</f>
        <v>0</v>
      </c>
      <c r="E83" s="72">
        <f>+'INO URA USLUGE'!M66</f>
        <v>0</v>
      </c>
    </row>
    <row r="84" spans="1:5" s="42" customFormat="1" ht="12.75" customHeight="1" x14ac:dyDescent="0.25">
      <c r="A84" s="37"/>
      <c r="B84" s="61" t="s">
        <v>64</v>
      </c>
      <c r="C84" s="62"/>
      <c r="D84" s="72">
        <f>+E84*7.69230769230769</f>
        <v>0</v>
      </c>
      <c r="E84" s="72">
        <f>+'INO URA USLUGE'!N66</f>
        <v>0</v>
      </c>
    </row>
    <row r="85" spans="1:5" s="42" customFormat="1" ht="12.75" customHeight="1" x14ac:dyDescent="0.25">
      <c r="A85" s="37"/>
      <c r="B85" s="61" t="s">
        <v>65</v>
      </c>
      <c r="C85" s="62"/>
      <c r="D85" s="72">
        <f>+E85*4</f>
        <v>0</v>
      </c>
      <c r="E85" s="72">
        <f>+'INO URA USLUGE'!O66</f>
        <v>0</v>
      </c>
    </row>
    <row r="86" spans="1:5" s="42" customFormat="1" ht="17.25" customHeight="1" x14ac:dyDescent="0.25">
      <c r="A86" s="37"/>
      <c r="B86" s="61" t="s">
        <v>66</v>
      </c>
      <c r="C86" s="62"/>
      <c r="D86" s="72">
        <f>+E86*20</f>
        <v>0</v>
      </c>
      <c r="E86" s="72"/>
    </row>
    <row r="87" spans="1:5" s="42" customFormat="1" ht="17.25" customHeight="1" x14ac:dyDescent="0.25">
      <c r="A87" s="37"/>
      <c r="B87" s="61" t="s">
        <v>67</v>
      </c>
      <c r="C87" s="62"/>
      <c r="D87" s="72">
        <f>+E87*7.69230769230769</f>
        <v>0</v>
      </c>
      <c r="E87" s="72"/>
    </row>
    <row r="88" spans="1:5" s="42" customFormat="1" ht="17.25" customHeight="1" x14ac:dyDescent="0.25">
      <c r="A88" s="37"/>
      <c r="B88" s="61" t="s">
        <v>68</v>
      </c>
      <c r="C88" s="62"/>
      <c r="D88" s="72">
        <f>+E88*4</f>
        <v>0</v>
      </c>
      <c r="E88" s="72"/>
    </row>
    <row r="89" spans="1:5" s="42" customFormat="1" ht="12.75" customHeight="1" x14ac:dyDescent="0.25">
      <c r="A89" s="37"/>
      <c r="B89" s="61" t="s">
        <v>69</v>
      </c>
      <c r="C89" s="62"/>
      <c r="D89" s="72">
        <f>+E89*4</f>
        <v>0</v>
      </c>
      <c r="E89" s="72"/>
    </row>
    <row r="90" spans="1:5" s="42" customFormat="1" ht="12.75" customHeight="1" x14ac:dyDescent="0.25">
      <c r="A90" s="41"/>
      <c r="B90" s="65" t="s">
        <v>70</v>
      </c>
      <c r="C90" s="66"/>
      <c r="D90" s="70">
        <f>+E90*4</f>
        <v>0</v>
      </c>
      <c r="E90" s="70"/>
    </row>
    <row r="91" spans="1:5" s="42" customFormat="1" ht="15" customHeight="1" x14ac:dyDescent="0.25">
      <c r="A91" s="38" t="s">
        <v>71</v>
      </c>
      <c r="B91" s="39"/>
      <c r="C91" s="43"/>
      <c r="D91" s="69">
        <f>SUM(D92:D106)</f>
        <v>0</v>
      </c>
      <c r="E91" s="69">
        <f>SUM(E92:E106)</f>
        <v>0</v>
      </c>
    </row>
    <row r="92" spans="1:5" s="42" customFormat="1" ht="10.5" customHeight="1" x14ac:dyDescent="0.25">
      <c r="A92" s="37"/>
      <c r="B92" s="61" t="s">
        <v>72</v>
      </c>
      <c r="C92" s="62"/>
      <c r="D92" s="72">
        <f>+E92*20</f>
        <v>0</v>
      </c>
      <c r="E92" s="73"/>
    </row>
    <row r="93" spans="1:5" s="42" customFormat="1" ht="10.5" customHeight="1" x14ac:dyDescent="0.25">
      <c r="A93" s="37"/>
      <c r="B93" s="61" t="s">
        <v>73</v>
      </c>
      <c r="C93" s="62"/>
      <c r="D93" s="72">
        <f>+E93*7.69230769230769</f>
        <v>0</v>
      </c>
      <c r="E93" s="74"/>
    </row>
    <row r="94" spans="1:5" s="42" customFormat="1" ht="10.5" customHeight="1" x14ac:dyDescent="0.25">
      <c r="A94" s="37"/>
      <c r="B94" s="61" t="s">
        <v>74</v>
      </c>
      <c r="C94" s="62"/>
      <c r="D94" s="72">
        <f>+E94*4</f>
        <v>0</v>
      </c>
      <c r="E94" s="74"/>
    </row>
    <row r="95" spans="1:5" s="42" customFormat="1" ht="17.25" customHeight="1" x14ac:dyDescent="0.25">
      <c r="A95" s="37"/>
      <c r="B95" s="61" t="s">
        <v>75</v>
      </c>
      <c r="C95" s="62"/>
      <c r="D95" s="72">
        <f>+E95*4</f>
        <v>0</v>
      </c>
      <c r="E95" s="74"/>
    </row>
    <row r="96" spans="1:5" s="42" customFormat="1" ht="10.5" customHeight="1" x14ac:dyDescent="0.25">
      <c r="A96" s="37"/>
      <c r="B96" s="61" t="s">
        <v>76</v>
      </c>
      <c r="C96" s="62"/>
      <c r="D96" s="72">
        <f>+E96*20</f>
        <v>0</v>
      </c>
      <c r="E96" s="74"/>
    </row>
    <row r="97" spans="1:5" s="42" customFormat="1" ht="10.5" customHeight="1" x14ac:dyDescent="0.25">
      <c r="A97" s="37"/>
      <c r="B97" s="61" t="s">
        <v>77</v>
      </c>
      <c r="C97" s="62"/>
      <c r="D97" s="72">
        <f>+E97*7.69230769230769</f>
        <v>0</v>
      </c>
      <c r="E97" s="74"/>
    </row>
    <row r="98" spans="1:5" s="42" customFormat="1" ht="10.5" customHeight="1" x14ac:dyDescent="0.25">
      <c r="A98" s="37"/>
      <c r="B98" s="61" t="s">
        <v>78</v>
      </c>
      <c r="C98" s="62"/>
      <c r="D98" s="72">
        <f>+E98*4</f>
        <v>0</v>
      </c>
      <c r="E98" s="74"/>
    </row>
    <row r="99" spans="1:5" s="42" customFormat="1" ht="10.5" customHeight="1" x14ac:dyDescent="0.25">
      <c r="A99" s="37"/>
      <c r="B99" s="61" t="s">
        <v>79</v>
      </c>
      <c r="C99" s="62"/>
      <c r="D99" s="72">
        <f>+E99*20</f>
        <v>0</v>
      </c>
      <c r="E99" s="74"/>
    </row>
    <row r="100" spans="1:5" s="42" customFormat="1" ht="10.5" customHeight="1" x14ac:dyDescent="0.25">
      <c r="A100" s="37"/>
      <c r="B100" s="61" t="s">
        <v>80</v>
      </c>
      <c r="C100" s="62"/>
      <c r="D100" s="72">
        <f>+E100*7.69230769230769</f>
        <v>0</v>
      </c>
      <c r="E100" s="74"/>
    </row>
    <row r="101" spans="1:5" s="42" customFormat="1" ht="10.5" customHeight="1" x14ac:dyDescent="0.25">
      <c r="A101" s="37"/>
      <c r="B101" s="61" t="s">
        <v>81</v>
      </c>
      <c r="C101" s="62"/>
      <c r="D101" s="72">
        <f>+E101*4</f>
        <v>0</v>
      </c>
      <c r="E101" s="74"/>
    </row>
    <row r="102" spans="1:5" s="42" customFormat="1" ht="17.25" customHeight="1" x14ac:dyDescent="0.25">
      <c r="A102" s="37"/>
      <c r="B102" s="61" t="s">
        <v>82</v>
      </c>
      <c r="C102" s="62"/>
      <c r="D102" s="72">
        <f>+E102*20</f>
        <v>0</v>
      </c>
      <c r="E102" s="74"/>
    </row>
    <row r="103" spans="1:5" s="42" customFormat="1" ht="17.25" customHeight="1" x14ac:dyDescent="0.25">
      <c r="A103" s="37"/>
      <c r="B103" s="61" t="s">
        <v>83</v>
      </c>
      <c r="C103" s="62"/>
      <c r="D103" s="72">
        <f>+E103*7.69230769230769</f>
        <v>0</v>
      </c>
      <c r="E103" s="74"/>
    </row>
    <row r="104" spans="1:5" s="42" customFormat="1" ht="17.25" customHeight="1" x14ac:dyDescent="0.25">
      <c r="A104" s="37"/>
      <c r="B104" s="61" t="s">
        <v>84</v>
      </c>
      <c r="C104" s="62"/>
      <c r="D104" s="72">
        <f>+E104*4</f>
        <v>0</v>
      </c>
      <c r="E104" s="74"/>
    </row>
    <row r="105" spans="1:5" s="42" customFormat="1" ht="10.5" customHeight="1" x14ac:dyDescent="0.25">
      <c r="A105" s="37"/>
      <c r="B105" s="61" t="s">
        <v>85</v>
      </c>
      <c r="C105" s="62"/>
      <c r="D105" s="72">
        <f>+E105*4</f>
        <v>0</v>
      </c>
      <c r="E105" s="74"/>
    </row>
    <row r="106" spans="1:5" s="42" customFormat="1" ht="10.5" customHeight="1" x14ac:dyDescent="0.25">
      <c r="A106" s="41"/>
      <c r="B106" s="65" t="s">
        <v>86</v>
      </c>
      <c r="C106" s="66"/>
      <c r="D106" s="68" t="s">
        <v>98</v>
      </c>
      <c r="E106" s="75"/>
    </row>
    <row r="107" spans="1:5" s="42" customFormat="1" ht="15" customHeight="1" x14ac:dyDescent="0.25">
      <c r="A107" s="76" t="s">
        <v>87</v>
      </c>
      <c r="B107" s="65"/>
      <c r="C107" s="66"/>
      <c r="D107" s="68" t="s">
        <v>98</v>
      </c>
      <c r="E107" s="70">
        <f>+E75-E91</f>
        <v>0</v>
      </c>
    </row>
    <row r="109" spans="1:5" s="42" customFormat="1" ht="16.5" x14ac:dyDescent="0.25">
      <c r="A109" s="55"/>
      <c r="B109" s="56" t="s">
        <v>92</v>
      </c>
      <c r="C109" s="56" t="s">
        <v>93</v>
      </c>
      <c r="D109" s="57" t="s">
        <v>88</v>
      </c>
      <c r="E109" s="57"/>
    </row>
    <row r="110" spans="1:5" s="42" customFormat="1" x14ac:dyDescent="0.25">
      <c r="A110" s="55"/>
      <c r="B110" s="103" t="str">
        <f>+B56</f>
        <v>TVRTKA XY D.O.O.</v>
      </c>
      <c r="C110" s="98"/>
      <c r="D110" s="101" t="str">
        <f>+D56</f>
        <v>KARLOVAC</v>
      </c>
      <c r="E110" s="101"/>
    </row>
    <row r="111" spans="1:5" s="42" customFormat="1" x14ac:dyDescent="0.25">
      <c r="A111" s="55"/>
      <c r="B111" s="104" t="str">
        <f>+B57</f>
        <v>KARLOVAC, VINIČKI PUT 20</v>
      </c>
      <c r="C111" s="98"/>
      <c r="D111" s="98" t="s">
        <v>89</v>
      </c>
      <c r="E111" s="98"/>
    </row>
    <row r="112" spans="1:5" s="42" customFormat="1" ht="16.5" x14ac:dyDescent="0.25">
      <c r="A112" s="55"/>
      <c r="B112" s="99" t="s">
        <v>90</v>
      </c>
      <c r="C112" s="99" t="s">
        <v>91</v>
      </c>
      <c r="D112" s="106">
        <v>44621</v>
      </c>
      <c r="E112" s="106">
        <v>44651</v>
      </c>
    </row>
    <row r="113" spans="1:5" s="42" customFormat="1" x14ac:dyDescent="0.25">
      <c r="A113" s="55"/>
      <c r="B113" s="105" t="str">
        <f>+B59</f>
        <v>91184883380</v>
      </c>
      <c r="C113" s="98"/>
      <c r="D113" s="106"/>
      <c r="E113" s="106"/>
    </row>
    <row r="114" spans="1:5" s="42" customFormat="1" x14ac:dyDescent="0.25">
      <c r="A114" s="55"/>
      <c r="B114" s="100"/>
      <c r="C114" s="98"/>
      <c r="D114" s="106"/>
      <c r="E114" s="106"/>
    </row>
    <row r="115" spans="1:5" s="42" customFormat="1" ht="6" customHeight="1" x14ac:dyDescent="0.25">
      <c r="A115" s="55"/>
      <c r="B115" s="55"/>
      <c r="C115" s="55"/>
      <c r="D115" s="55"/>
      <c r="E115" s="55"/>
    </row>
    <row r="116" spans="1:5" s="42" customFormat="1" ht="16.5" x14ac:dyDescent="0.25">
      <c r="A116" s="57" t="s">
        <v>97</v>
      </c>
      <c r="B116" s="57"/>
      <c r="C116" s="57"/>
      <c r="D116" s="56" t="s">
        <v>95</v>
      </c>
      <c r="E116" s="56" t="s">
        <v>96</v>
      </c>
    </row>
    <row r="117" spans="1:5" s="42" customFormat="1" ht="17.25" customHeight="1" x14ac:dyDescent="0.25">
      <c r="A117" s="38" t="s">
        <v>94</v>
      </c>
      <c r="B117" s="39"/>
      <c r="C117" s="43"/>
      <c r="D117" s="58"/>
      <c r="E117" s="58"/>
    </row>
    <row r="118" spans="1:5" s="42" customFormat="1" ht="15" customHeight="1" x14ac:dyDescent="0.25">
      <c r="A118" s="35" t="s">
        <v>44</v>
      </c>
      <c r="B118" s="36"/>
      <c r="C118" s="44"/>
      <c r="D118" s="59">
        <f>SUM(D119:D128)</f>
        <v>0</v>
      </c>
      <c r="E118" s="60" t="s">
        <v>98</v>
      </c>
    </row>
    <row r="119" spans="1:5" s="42" customFormat="1" x14ac:dyDescent="0.25">
      <c r="A119" s="37"/>
      <c r="B119" s="61" t="s">
        <v>45</v>
      </c>
      <c r="C119" s="62"/>
      <c r="D119" s="63"/>
      <c r="E119" s="64" t="s">
        <v>98</v>
      </c>
    </row>
    <row r="120" spans="1:5" s="42" customFormat="1" x14ac:dyDescent="0.25">
      <c r="A120" s="37"/>
      <c r="B120" s="61" t="s">
        <v>46</v>
      </c>
      <c r="C120" s="62"/>
      <c r="D120" s="63"/>
      <c r="E120" s="64" t="s">
        <v>98</v>
      </c>
    </row>
    <row r="121" spans="1:5" s="42" customFormat="1" x14ac:dyDescent="0.25">
      <c r="A121" s="37"/>
      <c r="B121" s="61" t="s">
        <v>47</v>
      </c>
      <c r="C121" s="62"/>
      <c r="D121" s="63"/>
      <c r="E121" s="64" t="s">
        <v>98</v>
      </c>
    </row>
    <row r="122" spans="1:5" s="42" customFormat="1" x14ac:dyDescent="0.25">
      <c r="A122" s="37"/>
      <c r="B122" s="61" t="s">
        <v>48</v>
      </c>
      <c r="C122" s="62"/>
      <c r="D122" s="63"/>
      <c r="E122" s="64" t="s">
        <v>98</v>
      </c>
    </row>
    <row r="123" spans="1:5" s="42" customFormat="1" x14ac:dyDescent="0.25">
      <c r="A123" s="37"/>
      <c r="B123" s="61" t="s">
        <v>49</v>
      </c>
      <c r="C123" s="62"/>
      <c r="D123" s="63"/>
      <c r="E123" s="64" t="s">
        <v>98</v>
      </c>
    </row>
    <row r="124" spans="1:5" s="42" customFormat="1" x14ac:dyDescent="0.25">
      <c r="A124" s="37"/>
      <c r="B124" s="61" t="s">
        <v>50</v>
      </c>
      <c r="C124" s="62"/>
      <c r="D124" s="63"/>
      <c r="E124" s="64" t="s">
        <v>98</v>
      </c>
    </row>
    <row r="125" spans="1:5" s="42" customFormat="1" x14ac:dyDescent="0.25">
      <c r="A125" s="37"/>
      <c r="B125" s="61" t="s">
        <v>51</v>
      </c>
      <c r="C125" s="62"/>
      <c r="D125" s="63"/>
      <c r="E125" s="64" t="s">
        <v>98</v>
      </c>
    </row>
    <row r="126" spans="1:5" s="42" customFormat="1" x14ac:dyDescent="0.25">
      <c r="A126" s="37"/>
      <c r="B126" s="61" t="s">
        <v>52</v>
      </c>
      <c r="C126" s="62"/>
      <c r="D126" s="63"/>
      <c r="E126" s="64" t="s">
        <v>98</v>
      </c>
    </row>
    <row r="127" spans="1:5" s="42" customFormat="1" x14ac:dyDescent="0.25">
      <c r="A127" s="37"/>
      <c r="B127" s="61" t="s">
        <v>53</v>
      </c>
      <c r="C127" s="62"/>
      <c r="D127" s="63"/>
      <c r="E127" s="64" t="s">
        <v>98</v>
      </c>
    </row>
    <row r="128" spans="1:5" s="42" customFormat="1" x14ac:dyDescent="0.25">
      <c r="A128" s="41"/>
      <c r="B128" s="65" t="s">
        <v>54</v>
      </c>
      <c r="C128" s="66"/>
      <c r="D128" s="67"/>
      <c r="E128" s="68" t="s">
        <v>98</v>
      </c>
    </row>
    <row r="129" spans="1:5" s="42" customFormat="1" ht="15" customHeight="1" x14ac:dyDescent="0.25">
      <c r="A129" s="38" t="s">
        <v>55</v>
      </c>
      <c r="B129" s="39"/>
      <c r="C129" s="43"/>
      <c r="D129" s="69">
        <f>SUM(D130:D144)</f>
        <v>0</v>
      </c>
      <c r="E129" s="70">
        <f>SUM(E130:E144)</f>
        <v>0</v>
      </c>
    </row>
    <row r="130" spans="1:5" s="42" customFormat="1" ht="12.75" customHeight="1" x14ac:dyDescent="0.25">
      <c r="A130" s="40"/>
      <c r="B130" s="36" t="s">
        <v>56</v>
      </c>
      <c r="C130" s="44"/>
      <c r="D130" s="71">
        <f>+E130*20</f>
        <v>0</v>
      </c>
      <c r="E130" s="71"/>
    </row>
    <row r="131" spans="1:5" s="42" customFormat="1" ht="12.75" customHeight="1" x14ac:dyDescent="0.25">
      <c r="A131" s="37"/>
      <c r="B131" s="61" t="s">
        <v>57</v>
      </c>
      <c r="C131" s="62"/>
      <c r="D131" s="72">
        <f>+E131*7.69230769230769</f>
        <v>0</v>
      </c>
      <c r="E131" s="72"/>
    </row>
    <row r="132" spans="1:5" s="42" customFormat="1" ht="12.75" customHeight="1" x14ac:dyDescent="0.25">
      <c r="A132" s="37"/>
      <c r="B132" s="61" t="s">
        <v>58</v>
      </c>
      <c r="C132" s="62"/>
      <c r="D132" s="72">
        <f>+E132*4</f>
        <v>0</v>
      </c>
      <c r="E132" s="72"/>
    </row>
    <row r="133" spans="1:5" s="42" customFormat="1" ht="17.25" customHeight="1" x14ac:dyDescent="0.25">
      <c r="A133" s="37"/>
      <c r="B133" s="61" t="s">
        <v>59</v>
      </c>
      <c r="C133" s="62"/>
      <c r="D133" s="72">
        <f>+E133*4</f>
        <v>0</v>
      </c>
      <c r="E133" s="72"/>
    </row>
    <row r="134" spans="1:5" s="42" customFormat="1" ht="12.75" customHeight="1" x14ac:dyDescent="0.25">
      <c r="A134" s="37"/>
      <c r="B134" s="61" t="s">
        <v>60</v>
      </c>
      <c r="C134" s="62"/>
      <c r="D134" s="72">
        <f>+E134*20</f>
        <v>0</v>
      </c>
      <c r="E134" s="72">
        <f>+'INO URA ROBE'!M99</f>
        <v>0</v>
      </c>
    </row>
    <row r="135" spans="1:5" s="42" customFormat="1" ht="12.75" customHeight="1" x14ac:dyDescent="0.25">
      <c r="A135" s="37"/>
      <c r="B135" s="61" t="s">
        <v>61</v>
      </c>
      <c r="C135" s="62"/>
      <c r="D135" s="72">
        <f>+E135*7.69230769230769</f>
        <v>0</v>
      </c>
      <c r="E135" s="72">
        <f>+'INO URA ROBE'!N99</f>
        <v>0</v>
      </c>
    </row>
    <row r="136" spans="1:5" s="42" customFormat="1" ht="12.75" customHeight="1" x14ac:dyDescent="0.25">
      <c r="A136" s="37"/>
      <c r="B136" s="61" t="s">
        <v>62</v>
      </c>
      <c r="C136" s="62"/>
      <c r="D136" s="72">
        <f>+E136*4</f>
        <v>0</v>
      </c>
      <c r="E136" s="72">
        <f>+'INO URA ROBE'!O99</f>
        <v>0</v>
      </c>
    </row>
    <row r="137" spans="1:5" s="42" customFormat="1" ht="12.75" customHeight="1" x14ac:dyDescent="0.25">
      <c r="A137" s="37"/>
      <c r="B137" s="61" t="s">
        <v>63</v>
      </c>
      <c r="C137" s="62"/>
      <c r="D137" s="72">
        <f>+E137*20</f>
        <v>0</v>
      </c>
      <c r="E137" s="72">
        <f>+'INO URA USLUGE'!M99</f>
        <v>0</v>
      </c>
    </row>
    <row r="138" spans="1:5" s="42" customFormat="1" ht="12.75" customHeight="1" x14ac:dyDescent="0.25">
      <c r="A138" s="37"/>
      <c r="B138" s="61" t="s">
        <v>64</v>
      </c>
      <c r="C138" s="62"/>
      <c r="D138" s="72">
        <f>+E138*7.69230769230769</f>
        <v>0</v>
      </c>
      <c r="E138" s="72">
        <f>+'INO URA USLUGE'!N99</f>
        <v>0</v>
      </c>
    </row>
    <row r="139" spans="1:5" s="42" customFormat="1" ht="12.75" customHeight="1" x14ac:dyDescent="0.25">
      <c r="A139" s="37"/>
      <c r="B139" s="61" t="s">
        <v>65</v>
      </c>
      <c r="C139" s="62"/>
      <c r="D139" s="72">
        <f>+E139*4</f>
        <v>0</v>
      </c>
      <c r="E139" s="72">
        <f>+'INO URA USLUGE'!O99</f>
        <v>0</v>
      </c>
    </row>
    <row r="140" spans="1:5" s="42" customFormat="1" ht="17.25" customHeight="1" x14ac:dyDescent="0.25">
      <c r="A140" s="37"/>
      <c r="B140" s="61" t="s">
        <v>66</v>
      </c>
      <c r="C140" s="62"/>
      <c r="D140" s="72">
        <f>+E140*20</f>
        <v>0</v>
      </c>
      <c r="E140" s="72"/>
    </row>
    <row r="141" spans="1:5" s="42" customFormat="1" ht="17.25" customHeight="1" x14ac:dyDescent="0.25">
      <c r="A141" s="37"/>
      <c r="B141" s="61" t="s">
        <v>67</v>
      </c>
      <c r="C141" s="62"/>
      <c r="D141" s="72">
        <f>+E141*7.69230769230769</f>
        <v>0</v>
      </c>
      <c r="E141" s="72"/>
    </row>
    <row r="142" spans="1:5" s="42" customFormat="1" ht="17.25" customHeight="1" x14ac:dyDescent="0.25">
      <c r="A142" s="37"/>
      <c r="B142" s="61" t="s">
        <v>68</v>
      </c>
      <c r="C142" s="62"/>
      <c r="D142" s="72">
        <f>+E142*4</f>
        <v>0</v>
      </c>
      <c r="E142" s="72"/>
    </row>
    <row r="143" spans="1:5" s="42" customFormat="1" ht="12.75" customHeight="1" x14ac:dyDescent="0.25">
      <c r="A143" s="37"/>
      <c r="B143" s="61" t="s">
        <v>69</v>
      </c>
      <c r="C143" s="62"/>
      <c r="D143" s="72">
        <f>+E143*4</f>
        <v>0</v>
      </c>
      <c r="E143" s="72"/>
    </row>
    <row r="144" spans="1:5" s="42" customFormat="1" ht="12.75" customHeight="1" x14ac:dyDescent="0.25">
      <c r="A144" s="41"/>
      <c r="B144" s="65" t="s">
        <v>70</v>
      </c>
      <c r="C144" s="66"/>
      <c r="D144" s="70">
        <f>+E144*4</f>
        <v>0</v>
      </c>
      <c r="E144" s="70"/>
    </row>
    <row r="145" spans="1:5" s="42" customFormat="1" ht="15" customHeight="1" x14ac:dyDescent="0.25">
      <c r="A145" s="38" t="s">
        <v>71</v>
      </c>
      <c r="B145" s="39"/>
      <c r="C145" s="43"/>
      <c r="D145" s="69">
        <f>SUM(D146:D160)</f>
        <v>0</v>
      </c>
      <c r="E145" s="69">
        <f>SUM(E146:E160)</f>
        <v>0</v>
      </c>
    </row>
    <row r="146" spans="1:5" s="42" customFormat="1" ht="10.5" customHeight="1" x14ac:dyDescent="0.25">
      <c r="A146" s="37"/>
      <c r="B146" s="61" t="s">
        <v>72</v>
      </c>
      <c r="C146" s="62"/>
      <c r="D146" s="72">
        <f>+E146*20</f>
        <v>0</v>
      </c>
      <c r="E146" s="73"/>
    </row>
    <row r="147" spans="1:5" s="42" customFormat="1" ht="10.5" customHeight="1" x14ac:dyDescent="0.25">
      <c r="A147" s="37"/>
      <c r="B147" s="61" t="s">
        <v>73</v>
      </c>
      <c r="C147" s="62"/>
      <c r="D147" s="72">
        <f>+E147*7.69230769230769</f>
        <v>0</v>
      </c>
      <c r="E147" s="74"/>
    </row>
    <row r="148" spans="1:5" s="42" customFormat="1" ht="10.5" customHeight="1" x14ac:dyDescent="0.25">
      <c r="A148" s="37"/>
      <c r="B148" s="61" t="s">
        <v>74</v>
      </c>
      <c r="C148" s="62"/>
      <c r="D148" s="72">
        <f>+E148*4</f>
        <v>0</v>
      </c>
      <c r="E148" s="74"/>
    </row>
    <row r="149" spans="1:5" s="42" customFormat="1" ht="17.25" customHeight="1" x14ac:dyDescent="0.25">
      <c r="A149" s="37"/>
      <c r="B149" s="61" t="s">
        <v>75</v>
      </c>
      <c r="C149" s="62"/>
      <c r="D149" s="72">
        <f>+E149*4</f>
        <v>0</v>
      </c>
      <c r="E149" s="74"/>
    </row>
    <row r="150" spans="1:5" s="42" customFormat="1" ht="10.5" customHeight="1" x14ac:dyDescent="0.25">
      <c r="A150" s="37"/>
      <c r="B150" s="61" t="s">
        <v>76</v>
      </c>
      <c r="C150" s="62"/>
      <c r="D150" s="72">
        <f>+E150*20</f>
        <v>0</v>
      </c>
      <c r="E150" s="74"/>
    </row>
    <row r="151" spans="1:5" s="42" customFormat="1" ht="10.5" customHeight="1" x14ac:dyDescent="0.25">
      <c r="A151" s="37"/>
      <c r="B151" s="61" t="s">
        <v>77</v>
      </c>
      <c r="C151" s="62"/>
      <c r="D151" s="72">
        <f>+E151*7.69230769230769</f>
        <v>0</v>
      </c>
      <c r="E151" s="74"/>
    </row>
    <row r="152" spans="1:5" s="42" customFormat="1" ht="10.5" customHeight="1" x14ac:dyDescent="0.25">
      <c r="A152" s="37"/>
      <c r="B152" s="61" t="s">
        <v>78</v>
      </c>
      <c r="C152" s="62"/>
      <c r="D152" s="72">
        <f>+E152*4</f>
        <v>0</v>
      </c>
      <c r="E152" s="74"/>
    </row>
    <row r="153" spans="1:5" s="42" customFormat="1" ht="10.5" customHeight="1" x14ac:dyDescent="0.25">
      <c r="A153" s="37"/>
      <c r="B153" s="61" t="s">
        <v>79</v>
      </c>
      <c r="C153" s="62"/>
      <c r="D153" s="72">
        <f>+E153*20</f>
        <v>0</v>
      </c>
      <c r="E153" s="74"/>
    </row>
    <row r="154" spans="1:5" s="42" customFormat="1" ht="10.5" customHeight="1" x14ac:dyDescent="0.25">
      <c r="A154" s="37"/>
      <c r="B154" s="61" t="s">
        <v>80</v>
      </c>
      <c r="C154" s="62"/>
      <c r="D154" s="72">
        <f>+E154*7.69230769230769</f>
        <v>0</v>
      </c>
      <c r="E154" s="74"/>
    </row>
    <row r="155" spans="1:5" s="42" customFormat="1" ht="10.5" customHeight="1" x14ac:dyDescent="0.25">
      <c r="A155" s="37"/>
      <c r="B155" s="61" t="s">
        <v>81</v>
      </c>
      <c r="C155" s="62"/>
      <c r="D155" s="72">
        <f>+E155*4</f>
        <v>0</v>
      </c>
      <c r="E155" s="74"/>
    </row>
    <row r="156" spans="1:5" s="42" customFormat="1" ht="17.25" customHeight="1" x14ac:dyDescent="0.25">
      <c r="A156" s="37"/>
      <c r="B156" s="61" t="s">
        <v>82</v>
      </c>
      <c r="C156" s="62"/>
      <c r="D156" s="72">
        <f>+E156*20</f>
        <v>0</v>
      </c>
      <c r="E156" s="74"/>
    </row>
    <row r="157" spans="1:5" s="42" customFormat="1" ht="17.25" customHeight="1" x14ac:dyDescent="0.25">
      <c r="A157" s="37"/>
      <c r="B157" s="61" t="s">
        <v>83</v>
      </c>
      <c r="C157" s="62"/>
      <c r="D157" s="72">
        <f>+E157*7.69230769230769</f>
        <v>0</v>
      </c>
      <c r="E157" s="74"/>
    </row>
    <row r="158" spans="1:5" s="42" customFormat="1" ht="17.25" customHeight="1" x14ac:dyDescent="0.25">
      <c r="A158" s="37"/>
      <c r="B158" s="61" t="s">
        <v>84</v>
      </c>
      <c r="C158" s="62"/>
      <c r="D158" s="72">
        <f>+E158*4</f>
        <v>0</v>
      </c>
      <c r="E158" s="74"/>
    </row>
    <row r="159" spans="1:5" s="42" customFormat="1" ht="10.5" customHeight="1" x14ac:dyDescent="0.25">
      <c r="A159" s="37"/>
      <c r="B159" s="61" t="s">
        <v>85</v>
      </c>
      <c r="C159" s="62"/>
      <c r="D159" s="72">
        <f>+E159*4</f>
        <v>0</v>
      </c>
      <c r="E159" s="74"/>
    </row>
    <row r="160" spans="1:5" s="42" customFormat="1" ht="10.5" customHeight="1" x14ac:dyDescent="0.25">
      <c r="A160" s="41"/>
      <c r="B160" s="65" t="s">
        <v>86</v>
      </c>
      <c r="C160" s="66"/>
      <c r="D160" s="68" t="s">
        <v>98</v>
      </c>
      <c r="E160" s="75"/>
    </row>
    <row r="161" spans="1:5" s="42" customFormat="1" ht="15" customHeight="1" x14ac:dyDescent="0.25">
      <c r="A161" s="76" t="s">
        <v>87</v>
      </c>
      <c r="B161" s="65"/>
      <c r="C161" s="66"/>
      <c r="D161" s="68" t="s">
        <v>98</v>
      </c>
      <c r="E161" s="70">
        <f>+E129-E145</f>
        <v>0</v>
      </c>
    </row>
    <row r="163" spans="1:5" s="42" customFormat="1" ht="16.5" x14ac:dyDescent="0.25">
      <c r="A163" s="55"/>
      <c r="B163" s="56" t="s">
        <v>92</v>
      </c>
      <c r="C163" s="56" t="s">
        <v>93</v>
      </c>
      <c r="D163" s="57" t="s">
        <v>88</v>
      </c>
      <c r="E163" s="57"/>
    </row>
    <row r="164" spans="1:5" s="42" customFormat="1" x14ac:dyDescent="0.25">
      <c r="A164" s="55"/>
      <c r="B164" s="103" t="str">
        <f>+B110</f>
        <v>TVRTKA XY D.O.O.</v>
      </c>
      <c r="C164" s="98"/>
      <c r="D164" s="101" t="str">
        <f>+D110</f>
        <v>KARLOVAC</v>
      </c>
      <c r="E164" s="101"/>
    </row>
    <row r="165" spans="1:5" s="42" customFormat="1" x14ac:dyDescent="0.25">
      <c r="A165" s="55"/>
      <c r="B165" s="104" t="str">
        <f>+B111</f>
        <v>KARLOVAC, VINIČKI PUT 20</v>
      </c>
      <c r="C165" s="98"/>
      <c r="D165" s="98" t="s">
        <v>89</v>
      </c>
      <c r="E165" s="98"/>
    </row>
    <row r="166" spans="1:5" s="42" customFormat="1" ht="16.5" x14ac:dyDescent="0.25">
      <c r="A166" s="55"/>
      <c r="B166" s="99" t="s">
        <v>90</v>
      </c>
      <c r="C166" s="99" t="s">
        <v>91</v>
      </c>
      <c r="D166" s="106">
        <v>44652</v>
      </c>
      <c r="E166" s="106">
        <v>44681</v>
      </c>
    </row>
    <row r="167" spans="1:5" s="42" customFormat="1" x14ac:dyDescent="0.25">
      <c r="A167" s="55"/>
      <c r="B167" s="105" t="str">
        <f>+B113</f>
        <v>91184883380</v>
      </c>
      <c r="C167" s="98"/>
      <c r="D167" s="106"/>
      <c r="E167" s="106"/>
    </row>
    <row r="168" spans="1:5" s="42" customFormat="1" x14ac:dyDescent="0.25">
      <c r="A168" s="55"/>
      <c r="B168" s="100"/>
      <c r="C168" s="98"/>
      <c r="D168" s="106"/>
      <c r="E168" s="106"/>
    </row>
    <row r="169" spans="1:5" s="42" customFormat="1" ht="6" customHeight="1" x14ac:dyDescent="0.25">
      <c r="A169" s="55"/>
      <c r="B169" s="55"/>
      <c r="C169" s="55"/>
      <c r="D169" s="55"/>
      <c r="E169" s="55"/>
    </row>
    <row r="170" spans="1:5" s="42" customFormat="1" ht="16.5" x14ac:dyDescent="0.25">
      <c r="A170" s="57" t="s">
        <v>97</v>
      </c>
      <c r="B170" s="57"/>
      <c r="C170" s="57"/>
      <c r="D170" s="56" t="s">
        <v>95</v>
      </c>
      <c r="E170" s="56" t="s">
        <v>96</v>
      </c>
    </row>
    <row r="171" spans="1:5" s="42" customFormat="1" ht="17.25" customHeight="1" x14ac:dyDescent="0.25">
      <c r="A171" s="38" t="s">
        <v>94</v>
      </c>
      <c r="B171" s="39"/>
      <c r="C171" s="43"/>
      <c r="D171" s="58"/>
      <c r="E171" s="58"/>
    </row>
    <row r="172" spans="1:5" s="42" customFormat="1" ht="15" customHeight="1" x14ac:dyDescent="0.25">
      <c r="A172" s="35" t="s">
        <v>44</v>
      </c>
      <c r="B172" s="36"/>
      <c r="C172" s="44"/>
      <c r="D172" s="59">
        <f>SUM(D173:D182)</f>
        <v>0</v>
      </c>
      <c r="E172" s="60" t="s">
        <v>98</v>
      </c>
    </row>
    <row r="173" spans="1:5" s="42" customFormat="1" x14ac:dyDescent="0.25">
      <c r="A173" s="37"/>
      <c r="B173" s="61" t="s">
        <v>45</v>
      </c>
      <c r="C173" s="62"/>
      <c r="D173" s="63"/>
      <c r="E173" s="64" t="s">
        <v>98</v>
      </c>
    </row>
    <row r="174" spans="1:5" s="42" customFormat="1" x14ac:dyDescent="0.25">
      <c r="A174" s="37"/>
      <c r="B174" s="61" t="s">
        <v>46</v>
      </c>
      <c r="C174" s="62"/>
      <c r="D174" s="63"/>
      <c r="E174" s="64" t="s">
        <v>98</v>
      </c>
    </row>
    <row r="175" spans="1:5" s="42" customFormat="1" x14ac:dyDescent="0.25">
      <c r="A175" s="37"/>
      <c r="B175" s="61" t="s">
        <v>47</v>
      </c>
      <c r="C175" s="62"/>
      <c r="D175" s="63"/>
      <c r="E175" s="64" t="s">
        <v>98</v>
      </c>
    </row>
    <row r="176" spans="1:5" s="42" customFormat="1" x14ac:dyDescent="0.25">
      <c r="A176" s="37"/>
      <c r="B176" s="61" t="s">
        <v>48</v>
      </c>
      <c r="C176" s="62"/>
      <c r="D176" s="63"/>
      <c r="E176" s="64" t="s">
        <v>98</v>
      </c>
    </row>
    <row r="177" spans="1:5" s="42" customFormat="1" x14ac:dyDescent="0.25">
      <c r="A177" s="37"/>
      <c r="B177" s="61" t="s">
        <v>49</v>
      </c>
      <c r="C177" s="62"/>
      <c r="D177" s="63"/>
      <c r="E177" s="64" t="s">
        <v>98</v>
      </c>
    </row>
    <row r="178" spans="1:5" s="42" customFormat="1" x14ac:dyDescent="0.25">
      <c r="A178" s="37"/>
      <c r="B178" s="61" t="s">
        <v>50</v>
      </c>
      <c r="C178" s="62"/>
      <c r="D178" s="63"/>
      <c r="E178" s="64" t="s">
        <v>98</v>
      </c>
    </row>
    <row r="179" spans="1:5" s="42" customFormat="1" x14ac:dyDescent="0.25">
      <c r="A179" s="37"/>
      <c r="B179" s="61" t="s">
        <v>51</v>
      </c>
      <c r="C179" s="62"/>
      <c r="D179" s="63"/>
      <c r="E179" s="64" t="s">
        <v>98</v>
      </c>
    </row>
    <row r="180" spans="1:5" s="42" customFormat="1" x14ac:dyDescent="0.25">
      <c r="A180" s="37"/>
      <c r="B180" s="61" t="s">
        <v>52</v>
      </c>
      <c r="C180" s="62"/>
      <c r="D180" s="63"/>
      <c r="E180" s="64" t="s">
        <v>98</v>
      </c>
    </row>
    <row r="181" spans="1:5" s="42" customFormat="1" x14ac:dyDescent="0.25">
      <c r="A181" s="37"/>
      <c r="B181" s="61" t="s">
        <v>53</v>
      </c>
      <c r="C181" s="62"/>
      <c r="D181" s="63"/>
      <c r="E181" s="64" t="s">
        <v>98</v>
      </c>
    </row>
    <row r="182" spans="1:5" s="42" customFormat="1" x14ac:dyDescent="0.25">
      <c r="A182" s="41"/>
      <c r="B182" s="65" t="s">
        <v>54</v>
      </c>
      <c r="C182" s="66"/>
      <c r="D182" s="67"/>
      <c r="E182" s="68" t="s">
        <v>98</v>
      </c>
    </row>
    <row r="183" spans="1:5" s="42" customFormat="1" ht="15" customHeight="1" x14ac:dyDescent="0.25">
      <c r="A183" s="38" t="s">
        <v>55</v>
      </c>
      <c r="B183" s="39"/>
      <c r="C183" s="43"/>
      <c r="D183" s="69">
        <f>SUM(D184:D198)</f>
        <v>0</v>
      </c>
      <c r="E183" s="70">
        <f>SUM(E184:E198)</f>
        <v>0</v>
      </c>
    </row>
    <row r="184" spans="1:5" s="42" customFormat="1" ht="12.75" customHeight="1" x14ac:dyDescent="0.25">
      <c r="A184" s="40"/>
      <c r="B184" s="36" t="s">
        <v>56</v>
      </c>
      <c r="C184" s="44"/>
      <c r="D184" s="71">
        <f>+E184*20</f>
        <v>0</v>
      </c>
      <c r="E184" s="71"/>
    </row>
    <row r="185" spans="1:5" s="42" customFormat="1" ht="12.75" customHeight="1" x14ac:dyDescent="0.25">
      <c r="A185" s="37"/>
      <c r="B185" s="61" t="s">
        <v>57</v>
      </c>
      <c r="C185" s="62"/>
      <c r="D185" s="72">
        <f>+E185*7.69230769230769</f>
        <v>0</v>
      </c>
      <c r="E185" s="72"/>
    </row>
    <row r="186" spans="1:5" s="42" customFormat="1" ht="12.75" customHeight="1" x14ac:dyDescent="0.25">
      <c r="A186" s="37"/>
      <c r="B186" s="61" t="s">
        <v>58</v>
      </c>
      <c r="C186" s="62"/>
      <c r="D186" s="72">
        <f>+E186*4</f>
        <v>0</v>
      </c>
      <c r="E186" s="72"/>
    </row>
    <row r="187" spans="1:5" s="42" customFormat="1" ht="17.25" customHeight="1" x14ac:dyDescent="0.25">
      <c r="A187" s="37"/>
      <c r="B187" s="61" t="s">
        <v>59</v>
      </c>
      <c r="C187" s="62"/>
      <c r="D187" s="72">
        <f>+E187*4</f>
        <v>0</v>
      </c>
      <c r="E187" s="72"/>
    </row>
    <row r="188" spans="1:5" s="42" customFormat="1" ht="12.75" customHeight="1" x14ac:dyDescent="0.25">
      <c r="A188" s="37"/>
      <c r="B188" s="61" t="s">
        <v>60</v>
      </c>
      <c r="C188" s="62"/>
      <c r="D188" s="72">
        <f>+E188*20</f>
        <v>0</v>
      </c>
      <c r="E188" s="72">
        <f>+'INO URA ROBE'!M132</f>
        <v>0</v>
      </c>
    </row>
    <row r="189" spans="1:5" s="42" customFormat="1" ht="12.75" customHeight="1" x14ac:dyDescent="0.25">
      <c r="A189" s="37"/>
      <c r="B189" s="61" t="s">
        <v>61</v>
      </c>
      <c r="C189" s="62"/>
      <c r="D189" s="72">
        <f>+E189*7.69230769230769</f>
        <v>0</v>
      </c>
      <c r="E189" s="72">
        <f>+'INO URA ROBE'!N132</f>
        <v>0</v>
      </c>
    </row>
    <row r="190" spans="1:5" s="42" customFormat="1" ht="12.75" customHeight="1" x14ac:dyDescent="0.25">
      <c r="A190" s="37"/>
      <c r="B190" s="61" t="s">
        <v>62</v>
      </c>
      <c r="C190" s="62"/>
      <c r="D190" s="72">
        <f>+E190*4</f>
        <v>0</v>
      </c>
      <c r="E190" s="72">
        <f>+'INO URA ROBE'!O132</f>
        <v>0</v>
      </c>
    </row>
    <row r="191" spans="1:5" s="42" customFormat="1" ht="12.75" customHeight="1" x14ac:dyDescent="0.25">
      <c r="A191" s="37"/>
      <c r="B191" s="61" t="s">
        <v>63</v>
      </c>
      <c r="C191" s="62"/>
      <c r="D191" s="72">
        <f>+E191*20</f>
        <v>0</v>
      </c>
      <c r="E191" s="72">
        <f>+'INO URA USLUGE'!M132</f>
        <v>0</v>
      </c>
    </row>
    <row r="192" spans="1:5" s="42" customFormat="1" ht="12.75" customHeight="1" x14ac:dyDescent="0.25">
      <c r="A192" s="37"/>
      <c r="B192" s="61" t="s">
        <v>64</v>
      </c>
      <c r="C192" s="62"/>
      <c r="D192" s="72">
        <f>+E192*7.69230769230769</f>
        <v>0</v>
      </c>
      <c r="E192" s="72">
        <f>+'INO URA USLUGE'!N132</f>
        <v>0</v>
      </c>
    </row>
    <row r="193" spans="1:5" s="42" customFormat="1" ht="12.75" customHeight="1" x14ac:dyDescent="0.25">
      <c r="A193" s="37"/>
      <c r="B193" s="61" t="s">
        <v>65</v>
      </c>
      <c r="C193" s="62"/>
      <c r="D193" s="72">
        <f>+E193*4</f>
        <v>0</v>
      </c>
      <c r="E193" s="72">
        <f>+'INO URA USLUGE'!O132</f>
        <v>0</v>
      </c>
    </row>
    <row r="194" spans="1:5" s="42" customFormat="1" ht="17.25" customHeight="1" x14ac:dyDescent="0.25">
      <c r="A194" s="37"/>
      <c r="B194" s="61" t="s">
        <v>66</v>
      </c>
      <c r="C194" s="62"/>
      <c r="D194" s="72">
        <f>+E194*20</f>
        <v>0</v>
      </c>
      <c r="E194" s="72"/>
    </row>
    <row r="195" spans="1:5" s="42" customFormat="1" ht="17.25" customHeight="1" x14ac:dyDescent="0.25">
      <c r="A195" s="37"/>
      <c r="B195" s="61" t="s">
        <v>67</v>
      </c>
      <c r="C195" s="62"/>
      <c r="D195" s="72">
        <f>+E195*7.69230769230769</f>
        <v>0</v>
      </c>
      <c r="E195" s="72"/>
    </row>
    <row r="196" spans="1:5" s="42" customFormat="1" ht="17.25" customHeight="1" x14ac:dyDescent="0.25">
      <c r="A196" s="37"/>
      <c r="B196" s="61" t="s">
        <v>68</v>
      </c>
      <c r="C196" s="62"/>
      <c r="D196" s="72">
        <f>+E196*4</f>
        <v>0</v>
      </c>
      <c r="E196" s="72"/>
    </row>
    <row r="197" spans="1:5" s="42" customFormat="1" ht="12.75" customHeight="1" x14ac:dyDescent="0.25">
      <c r="A197" s="37"/>
      <c r="B197" s="61" t="s">
        <v>69</v>
      </c>
      <c r="C197" s="62"/>
      <c r="D197" s="72">
        <f>+E197*4</f>
        <v>0</v>
      </c>
      <c r="E197" s="72"/>
    </row>
    <row r="198" spans="1:5" s="42" customFormat="1" ht="12.75" customHeight="1" x14ac:dyDescent="0.25">
      <c r="A198" s="41"/>
      <c r="B198" s="65" t="s">
        <v>70</v>
      </c>
      <c r="C198" s="66"/>
      <c r="D198" s="70">
        <f>+E198*4</f>
        <v>0</v>
      </c>
      <c r="E198" s="70"/>
    </row>
    <row r="199" spans="1:5" s="42" customFormat="1" ht="15" customHeight="1" x14ac:dyDescent="0.25">
      <c r="A199" s="38" t="s">
        <v>71</v>
      </c>
      <c r="B199" s="39"/>
      <c r="C199" s="43"/>
      <c r="D199" s="69">
        <f>SUM(D200:D214)</f>
        <v>0</v>
      </c>
      <c r="E199" s="69">
        <f>SUM(E200:E214)</f>
        <v>0</v>
      </c>
    </row>
    <row r="200" spans="1:5" s="42" customFormat="1" ht="10.5" customHeight="1" x14ac:dyDescent="0.25">
      <c r="A200" s="37"/>
      <c r="B200" s="61" t="s">
        <v>72</v>
      </c>
      <c r="C200" s="62"/>
      <c r="D200" s="72">
        <f>+E200*20</f>
        <v>0</v>
      </c>
      <c r="E200" s="73"/>
    </row>
    <row r="201" spans="1:5" s="42" customFormat="1" ht="10.5" customHeight="1" x14ac:dyDescent="0.25">
      <c r="A201" s="37"/>
      <c r="B201" s="61" t="s">
        <v>73</v>
      </c>
      <c r="C201" s="62"/>
      <c r="D201" s="72">
        <f>+E201*7.69230769230769</f>
        <v>0</v>
      </c>
      <c r="E201" s="74"/>
    </row>
    <row r="202" spans="1:5" s="42" customFormat="1" ht="10.5" customHeight="1" x14ac:dyDescent="0.25">
      <c r="A202" s="37"/>
      <c r="B202" s="61" t="s">
        <v>74</v>
      </c>
      <c r="C202" s="62"/>
      <c r="D202" s="72">
        <f>+E202*4</f>
        <v>0</v>
      </c>
      <c r="E202" s="74"/>
    </row>
    <row r="203" spans="1:5" s="42" customFormat="1" ht="17.25" customHeight="1" x14ac:dyDescent="0.25">
      <c r="A203" s="37"/>
      <c r="B203" s="61" t="s">
        <v>75</v>
      </c>
      <c r="C203" s="62"/>
      <c r="D203" s="72">
        <f>+E203*4</f>
        <v>0</v>
      </c>
      <c r="E203" s="74"/>
    </row>
    <row r="204" spans="1:5" s="42" customFormat="1" ht="10.5" customHeight="1" x14ac:dyDescent="0.25">
      <c r="A204" s="37"/>
      <c r="B204" s="61" t="s">
        <v>76</v>
      </c>
      <c r="C204" s="62"/>
      <c r="D204" s="72">
        <f>+E204*20</f>
        <v>0</v>
      </c>
      <c r="E204" s="74"/>
    </row>
    <row r="205" spans="1:5" s="42" customFormat="1" ht="10.5" customHeight="1" x14ac:dyDescent="0.25">
      <c r="A205" s="37"/>
      <c r="B205" s="61" t="s">
        <v>77</v>
      </c>
      <c r="C205" s="62"/>
      <c r="D205" s="72">
        <f>+E205*7.69230769230769</f>
        <v>0</v>
      </c>
      <c r="E205" s="74"/>
    </row>
    <row r="206" spans="1:5" s="42" customFormat="1" ht="10.5" customHeight="1" x14ac:dyDescent="0.25">
      <c r="A206" s="37"/>
      <c r="B206" s="61" t="s">
        <v>78</v>
      </c>
      <c r="C206" s="62"/>
      <c r="D206" s="72">
        <f>+E206*4</f>
        <v>0</v>
      </c>
      <c r="E206" s="74"/>
    </row>
    <row r="207" spans="1:5" s="42" customFormat="1" ht="10.5" customHeight="1" x14ac:dyDescent="0.25">
      <c r="A207" s="37"/>
      <c r="B207" s="61" t="s">
        <v>79</v>
      </c>
      <c r="C207" s="62"/>
      <c r="D207" s="72">
        <f>+E207*20</f>
        <v>0</v>
      </c>
      <c r="E207" s="74"/>
    </row>
    <row r="208" spans="1:5" s="42" customFormat="1" ht="10.5" customHeight="1" x14ac:dyDescent="0.25">
      <c r="A208" s="37"/>
      <c r="B208" s="61" t="s">
        <v>80</v>
      </c>
      <c r="C208" s="62"/>
      <c r="D208" s="72">
        <f>+E208*7.69230769230769</f>
        <v>0</v>
      </c>
      <c r="E208" s="74"/>
    </row>
    <row r="209" spans="1:5" s="42" customFormat="1" ht="10.5" customHeight="1" x14ac:dyDescent="0.25">
      <c r="A209" s="37"/>
      <c r="B209" s="61" t="s">
        <v>81</v>
      </c>
      <c r="C209" s="62"/>
      <c r="D209" s="72">
        <f>+E209*4</f>
        <v>0</v>
      </c>
      <c r="E209" s="74"/>
    </row>
    <row r="210" spans="1:5" s="42" customFormat="1" ht="17.25" customHeight="1" x14ac:dyDescent="0.25">
      <c r="A210" s="37"/>
      <c r="B210" s="61" t="s">
        <v>82</v>
      </c>
      <c r="C210" s="62"/>
      <c r="D210" s="72">
        <f>+E210*20</f>
        <v>0</v>
      </c>
      <c r="E210" s="74"/>
    </row>
    <row r="211" spans="1:5" s="42" customFormat="1" ht="17.25" customHeight="1" x14ac:dyDescent="0.25">
      <c r="A211" s="37"/>
      <c r="B211" s="61" t="s">
        <v>83</v>
      </c>
      <c r="C211" s="62"/>
      <c r="D211" s="72">
        <f>+E211*7.69230769230769</f>
        <v>0</v>
      </c>
      <c r="E211" s="74"/>
    </row>
    <row r="212" spans="1:5" s="42" customFormat="1" ht="17.25" customHeight="1" x14ac:dyDescent="0.25">
      <c r="A212" s="37"/>
      <c r="B212" s="61" t="s">
        <v>84</v>
      </c>
      <c r="C212" s="62"/>
      <c r="D212" s="72">
        <f>+E212*4</f>
        <v>0</v>
      </c>
      <c r="E212" s="74"/>
    </row>
    <row r="213" spans="1:5" s="42" customFormat="1" ht="10.5" customHeight="1" x14ac:dyDescent="0.25">
      <c r="A213" s="37"/>
      <c r="B213" s="61" t="s">
        <v>85</v>
      </c>
      <c r="C213" s="62"/>
      <c r="D213" s="72">
        <f>+E213*4</f>
        <v>0</v>
      </c>
      <c r="E213" s="74"/>
    </row>
    <row r="214" spans="1:5" s="42" customFormat="1" ht="10.5" customHeight="1" x14ac:dyDescent="0.25">
      <c r="A214" s="41"/>
      <c r="B214" s="65" t="s">
        <v>86</v>
      </c>
      <c r="C214" s="66"/>
      <c r="D214" s="68" t="s">
        <v>98</v>
      </c>
      <c r="E214" s="75"/>
    </row>
    <row r="215" spans="1:5" s="42" customFormat="1" ht="15" customHeight="1" x14ac:dyDescent="0.25">
      <c r="A215" s="76" t="s">
        <v>87</v>
      </c>
      <c r="B215" s="65"/>
      <c r="C215" s="66"/>
      <c r="D215" s="68" t="s">
        <v>98</v>
      </c>
      <c r="E215" s="70">
        <f>+E183-E199</f>
        <v>0</v>
      </c>
    </row>
    <row r="217" spans="1:5" s="42" customFormat="1" ht="16.5" x14ac:dyDescent="0.25">
      <c r="A217" s="55"/>
      <c r="B217" s="56" t="s">
        <v>92</v>
      </c>
      <c r="C217" s="56" t="s">
        <v>93</v>
      </c>
      <c r="D217" s="57" t="s">
        <v>88</v>
      </c>
      <c r="E217" s="57"/>
    </row>
    <row r="218" spans="1:5" s="42" customFormat="1" x14ac:dyDescent="0.25">
      <c r="A218" s="55"/>
      <c r="B218" s="103" t="str">
        <f>+B164</f>
        <v>TVRTKA XY D.O.O.</v>
      </c>
      <c r="C218" s="98"/>
      <c r="D218" s="101" t="str">
        <f>+D164</f>
        <v>KARLOVAC</v>
      </c>
      <c r="E218" s="101"/>
    </row>
    <row r="219" spans="1:5" s="42" customFormat="1" x14ac:dyDescent="0.25">
      <c r="A219" s="55"/>
      <c r="B219" s="104" t="str">
        <f>+B165</f>
        <v>KARLOVAC, VINIČKI PUT 20</v>
      </c>
      <c r="C219" s="98"/>
      <c r="D219" s="98" t="s">
        <v>89</v>
      </c>
      <c r="E219" s="98"/>
    </row>
    <row r="220" spans="1:5" s="42" customFormat="1" ht="16.5" x14ac:dyDescent="0.25">
      <c r="A220" s="55"/>
      <c r="B220" s="99" t="s">
        <v>90</v>
      </c>
      <c r="C220" s="99" t="s">
        <v>91</v>
      </c>
      <c r="D220" s="106">
        <v>44682</v>
      </c>
      <c r="E220" s="106">
        <v>44712</v>
      </c>
    </row>
    <row r="221" spans="1:5" s="42" customFormat="1" x14ac:dyDescent="0.25">
      <c r="A221" s="55"/>
      <c r="B221" s="105" t="str">
        <f>+B167</f>
        <v>91184883380</v>
      </c>
      <c r="C221" s="98"/>
      <c r="D221" s="106"/>
      <c r="E221" s="106"/>
    </row>
    <row r="222" spans="1:5" s="42" customFormat="1" x14ac:dyDescent="0.25">
      <c r="A222" s="55"/>
      <c r="B222" s="100"/>
      <c r="C222" s="98"/>
      <c r="D222" s="106"/>
      <c r="E222" s="106"/>
    </row>
    <row r="223" spans="1:5" s="42" customFormat="1" ht="6" customHeight="1" x14ac:dyDescent="0.25">
      <c r="A223" s="55"/>
      <c r="B223" s="55"/>
      <c r="C223" s="55"/>
      <c r="D223" s="55"/>
      <c r="E223" s="55"/>
    </row>
    <row r="224" spans="1:5" s="42" customFormat="1" ht="16.5" x14ac:dyDescent="0.25">
      <c r="A224" s="57" t="s">
        <v>97</v>
      </c>
      <c r="B224" s="57"/>
      <c r="C224" s="57"/>
      <c r="D224" s="56" t="s">
        <v>95</v>
      </c>
      <c r="E224" s="56" t="s">
        <v>96</v>
      </c>
    </row>
    <row r="225" spans="1:5" s="42" customFormat="1" ht="17.25" customHeight="1" x14ac:dyDescent="0.25">
      <c r="A225" s="38" t="s">
        <v>94</v>
      </c>
      <c r="B225" s="39"/>
      <c r="C225" s="43"/>
      <c r="D225" s="58"/>
      <c r="E225" s="58"/>
    </row>
    <row r="226" spans="1:5" s="42" customFormat="1" ht="15" customHeight="1" x14ac:dyDescent="0.25">
      <c r="A226" s="35" t="s">
        <v>44</v>
      </c>
      <c r="B226" s="36"/>
      <c r="C226" s="44"/>
      <c r="D226" s="59">
        <f>SUM(D227:D236)</f>
        <v>0</v>
      </c>
      <c r="E226" s="60" t="s">
        <v>98</v>
      </c>
    </row>
    <row r="227" spans="1:5" s="42" customFormat="1" x14ac:dyDescent="0.25">
      <c r="A227" s="37"/>
      <c r="B227" s="61" t="s">
        <v>45</v>
      </c>
      <c r="C227" s="62"/>
      <c r="D227" s="63"/>
      <c r="E227" s="64" t="s">
        <v>98</v>
      </c>
    </row>
    <row r="228" spans="1:5" s="42" customFormat="1" x14ac:dyDescent="0.25">
      <c r="A228" s="37"/>
      <c r="B228" s="61" t="s">
        <v>46</v>
      </c>
      <c r="C228" s="62"/>
      <c r="D228" s="63"/>
      <c r="E228" s="64" t="s">
        <v>98</v>
      </c>
    </row>
    <row r="229" spans="1:5" s="42" customFormat="1" x14ac:dyDescent="0.25">
      <c r="A229" s="37"/>
      <c r="B229" s="61" t="s">
        <v>47</v>
      </c>
      <c r="C229" s="62"/>
      <c r="D229" s="63"/>
      <c r="E229" s="64" t="s">
        <v>98</v>
      </c>
    </row>
    <row r="230" spans="1:5" s="42" customFormat="1" x14ac:dyDescent="0.25">
      <c r="A230" s="37"/>
      <c r="B230" s="61" t="s">
        <v>48</v>
      </c>
      <c r="C230" s="62"/>
      <c r="D230" s="63"/>
      <c r="E230" s="64" t="s">
        <v>98</v>
      </c>
    </row>
    <row r="231" spans="1:5" s="42" customFormat="1" x14ac:dyDescent="0.25">
      <c r="A231" s="37"/>
      <c r="B231" s="61" t="s">
        <v>49</v>
      </c>
      <c r="C231" s="62"/>
      <c r="D231" s="63"/>
      <c r="E231" s="64" t="s">
        <v>98</v>
      </c>
    </row>
    <row r="232" spans="1:5" s="42" customFormat="1" x14ac:dyDescent="0.25">
      <c r="A232" s="37"/>
      <c r="B232" s="61" t="s">
        <v>50</v>
      </c>
      <c r="C232" s="62"/>
      <c r="D232" s="63"/>
      <c r="E232" s="64" t="s">
        <v>98</v>
      </c>
    </row>
    <row r="233" spans="1:5" s="42" customFormat="1" x14ac:dyDescent="0.25">
      <c r="A233" s="37"/>
      <c r="B233" s="61" t="s">
        <v>51</v>
      </c>
      <c r="C233" s="62"/>
      <c r="D233" s="63"/>
      <c r="E233" s="64" t="s">
        <v>98</v>
      </c>
    </row>
    <row r="234" spans="1:5" s="42" customFormat="1" x14ac:dyDescent="0.25">
      <c r="A234" s="37"/>
      <c r="B234" s="61" t="s">
        <v>52</v>
      </c>
      <c r="C234" s="62"/>
      <c r="D234" s="63"/>
      <c r="E234" s="64" t="s">
        <v>98</v>
      </c>
    </row>
    <row r="235" spans="1:5" s="42" customFormat="1" x14ac:dyDescent="0.25">
      <c r="A235" s="37"/>
      <c r="B235" s="61" t="s">
        <v>53</v>
      </c>
      <c r="C235" s="62"/>
      <c r="D235" s="63"/>
      <c r="E235" s="64" t="s">
        <v>98</v>
      </c>
    </row>
    <row r="236" spans="1:5" s="42" customFormat="1" x14ac:dyDescent="0.25">
      <c r="A236" s="41"/>
      <c r="B236" s="65" t="s">
        <v>54</v>
      </c>
      <c r="C236" s="66"/>
      <c r="D236" s="67"/>
      <c r="E236" s="68" t="s">
        <v>98</v>
      </c>
    </row>
    <row r="237" spans="1:5" s="42" customFormat="1" ht="15" customHeight="1" x14ac:dyDescent="0.25">
      <c r="A237" s="38" t="s">
        <v>55</v>
      </c>
      <c r="B237" s="39"/>
      <c r="C237" s="43"/>
      <c r="D237" s="69">
        <f>SUM(D238:D252)</f>
        <v>0</v>
      </c>
      <c r="E237" s="70">
        <f>SUM(E238:E252)</f>
        <v>0</v>
      </c>
    </row>
    <row r="238" spans="1:5" s="42" customFormat="1" ht="12.75" customHeight="1" x14ac:dyDescent="0.25">
      <c r="A238" s="40"/>
      <c r="B238" s="36" t="s">
        <v>56</v>
      </c>
      <c r="C238" s="44"/>
      <c r="D238" s="71">
        <f>+E238*20</f>
        <v>0</v>
      </c>
      <c r="E238" s="71"/>
    </row>
    <row r="239" spans="1:5" s="42" customFormat="1" ht="12.75" customHeight="1" x14ac:dyDescent="0.25">
      <c r="A239" s="37"/>
      <c r="B239" s="61" t="s">
        <v>57</v>
      </c>
      <c r="C239" s="62"/>
      <c r="D239" s="72">
        <f>+E239*7.69230769230769</f>
        <v>0</v>
      </c>
      <c r="E239" s="72"/>
    </row>
    <row r="240" spans="1:5" s="42" customFormat="1" ht="12.75" customHeight="1" x14ac:dyDescent="0.25">
      <c r="A240" s="37"/>
      <c r="B240" s="61" t="s">
        <v>58</v>
      </c>
      <c r="C240" s="62"/>
      <c r="D240" s="72">
        <f>+E240*4</f>
        <v>0</v>
      </c>
      <c r="E240" s="72"/>
    </row>
    <row r="241" spans="1:5" s="42" customFormat="1" ht="17.25" customHeight="1" x14ac:dyDescent="0.25">
      <c r="A241" s="37"/>
      <c r="B241" s="61" t="s">
        <v>59</v>
      </c>
      <c r="C241" s="62"/>
      <c r="D241" s="72">
        <f>+E241*4</f>
        <v>0</v>
      </c>
      <c r="E241" s="72"/>
    </row>
    <row r="242" spans="1:5" s="42" customFormat="1" ht="12.75" customHeight="1" x14ac:dyDescent="0.25">
      <c r="A242" s="37"/>
      <c r="B242" s="61" t="s">
        <v>60</v>
      </c>
      <c r="C242" s="62"/>
      <c r="D242" s="72">
        <f>+E242*20</f>
        <v>0</v>
      </c>
      <c r="E242" s="72">
        <f>+'INO URA ROBE'!M165</f>
        <v>0</v>
      </c>
    </row>
    <row r="243" spans="1:5" s="42" customFormat="1" ht="12.75" customHeight="1" x14ac:dyDescent="0.25">
      <c r="A243" s="37"/>
      <c r="B243" s="61" t="s">
        <v>61</v>
      </c>
      <c r="C243" s="62"/>
      <c r="D243" s="72">
        <f>+E243*7.69230769230769</f>
        <v>0</v>
      </c>
      <c r="E243" s="72">
        <f>+'INO URA ROBE'!N165</f>
        <v>0</v>
      </c>
    </row>
    <row r="244" spans="1:5" s="42" customFormat="1" ht="12.75" customHeight="1" x14ac:dyDescent="0.25">
      <c r="A244" s="37"/>
      <c r="B244" s="61" t="s">
        <v>62</v>
      </c>
      <c r="C244" s="62"/>
      <c r="D244" s="72">
        <f>+E244*4</f>
        <v>0</v>
      </c>
      <c r="E244" s="72">
        <f>+'INO URA ROBE'!O165</f>
        <v>0</v>
      </c>
    </row>
    <row r="245" spans="1:5" s="42" customFormat="1" ht="12.75" customHeight="1" x14ac:dyDescent="0.25">
      <c r="A245" s="37"/>
      <c r="B245" s="61" t="s">
        <v>63</v>
      </c>
      <c r="C245" s="62"/>
      <c r="D245" s="72">
        <f>+E245*20</f>
        <v>0</v>
      </c>
      <c r="E245" s="72">
        <f>+'INO URA USLUGE'!M165</f>
        <v>0</v>
      </c>
    </row>
    <row r="246" spans="1:5" s="42" customFormat="1" ht="12.75" customHeight="1" x14ac:dyDescent="0.25">
      <c r="A246" s="37"/>
      <c r="B246" s="61" t="s">
        <v>64</v>
      </c>
      <c r="C246" s="62"/>
      <c r="D246" s="72">
        <f>+E246*7.69230769230769</f>
        <v>0</v>
      </c>
      <c r="E246" s="72">
        <f>+'INO URA USLUGE'!N165</f>
        <v>0</v>
      </c>
    </row>
    <row r="247" spans="1:5" s="42" customFormat="1" ht="12.75" customHeight="1" x14ac:dyDescent="0.25">
      <c r="A247" s="37"/>
      <c r="B247" s="61" t="s">
        <v>65</v>
      </c>
      <c r="C247" s="62"/>
      <c r="D247" s="72">
        <f>+E247*4</f>
        <v>0</v>
      </c>
      <c r="E247" s="72">
        <f>+'INO URA USLUGE'!O165</f>
        <v>0</v>
      </c>
    </row>
    <row r="248" spans="1:5" s="42" customFormat="1" ht="17.25" customHeight="1" x14ac:dyDescent="0.25">
      <c r="A248" s="37"/>
      <c r="B248" s="61" t="s">
        <v>66</v>
      </c>
      <c r="C248" s="62"/>
      <c r="D248" s="72">
        <f>+E248*20</f>
        <v>0</v>
      </c>
      <c r="E248" s="72"/>
    </row>
    <row r="249" spans="1:5" s="42" customFormat="1" ht="17.25" customHeight="1" x14ac:dyDescent="0.25">
      <c r="A249" s="37"/>
      <c r="B249" s="61" t="s">
        <v>67</v>
      </c>
      <c r="C249" s="62"/>
      <c r="D249" s="72">
        <f>+E249*7.69230769230769</f>
        <v>0</v>
      </c>
      <c r="E249" s="72"/>
    </row>
    <row r="250" spans="1:5" s="42" customFormat="1" ht="17.25" customHeight="1" x14ac:dyDescent="0.25">
      <c r="A250" s="37"/>
      <c r="B250" s="61" t="s">
        <v>68</v>
      </c>
      <c r="C250" s="62"/>
      <c r="D250" s="72">
        <f>+E250*4</f>
        <v>0</v>
      </c>
      <c r="E250" s="72"/>
    </row>
    <row r="251" spans="1:5" s="42" customFormat="1" ht="12.75" customHeight="1" x14ac:dyDescent="0.25">
      <c r="A251" s="37"/>
      <c r="B251" s="61" t="s">
        <v>69</v>
      </c>
      <c r="C251" s="62"/>
      <c r="D251" s="72">
        <f>+E251*4</f>
        <v>0</v>
      </c>
      <c r="E251" s="72"/>
    </row>
    <row r="252" spans="1:5" s="42" customFormat="1" ht="12.75" customHeight="1" x14ac:dyDescent="0.25">
      <c r="A252" s="41"/>
      <c r="B252" s="65" t="s">
        <v>70</v>
      </c>
      <c r="C252" s="66"/>
      <c r="D252" s="70">
        <f>+E252*4</f>
        <v>0</v>
      </c>
      <c r="E252" s="70"/>
    </row>
    <row r="253" spans="1:5" s="42" customFormat="1" ht="15" customHeight="1" x14ac:dyDescent="0.25">
      <c r="A253" s="38" t="s">
        <v>71</v>
      </c>
      <c r="B253" s="39"/>
      <c r="C253" s="43"/>
      <c r="D253" s="69">
        <f>SUM(D254:D268)</f>
        <v>0</v>
      </c>
      <c r="E253" s="69">
        <f>SUM(E254:E268)</f>
        <v>0</v>
      </c>
    </row>
    <row r="254" spans="1:5" s="42" customFormat="1" ht="10.5" customHeight="1" x14ac:dyDescent="0.25">
      <c r="A254" s="37"/>
      <c r="B254" s="61" t="s">
        <v>72</v>
      </c>
      <c r="C254" s="62"/>
      <c r="D254" s="72">
        <f>+E254*20</f>
        <v>0</v>
      </c>
      <c r="E254" s="73"/>
    </row>
    <row r="255" spans="1:5" s="42" customFormat="1" ht="10.5" customHeight="1" x14ac:dyDescent="0.25">
      <c r="A255" s="37"/>
      <c r="B255" s="61" t="s">
        <v>73</v>
      </c>
      <c r="C255" s="62"/>
      <c r="D255" s="72">
        <f>+E255*7.69230769230769</f>
        <v>0</v>
      </c>
      <c r="E255" s="74"/>
    </row>
    <row r="256" spans="1:5" s="42" customFormat="1" ht="10.5" customHeight="1" x14ac:dyDescent="0.25">
      <c r="A256" s="37"/>
      <c r="B256" s="61" t="s">
        <v>74</v>
      </c>
      <c r="C256" s="62"/>
      <c r="D256" s="72">
        <f>+E256*4</f>
        <v>0</v>
      </c>
      <c r="E256" s="74"/>
    </row>
    <row r="257" spans="1:5" s="42" customFormat="1" ht="17.25" customHeight="1" x14ac:dyDescent="0.25">
      <c r="A257" s="37"/>
      <c r="B257" s="61" t="s">
        <v>75</v>
      </c>
      <c r="C257" s="62"/>
      <c r="D257" s="72">
        <f>+E257*4</f>
        <v>0</v>
      </c>
      <c r="E257" s="74"/>
    </row>
    <row r="258" spans="1:5" s="42" customFormat="1" ht="10.5" customHeight="1" x14ac:dyDescent="0.25">
      <c r="A258" s="37"/>
      <c r="B258" s="61" t="s">
        <v>76</v>
      </c>
      <c r="C258" s="62"/>
      <c r="D258" s="72">
        <f>+E258*20</f>
        <v>0</v>
      </c>
      <c r="E258" s="74"/>
    </row>
    <row r="259" spans="1:5" s="42" customFormat="1" ht="10.5" customHeight="1" x14ac:dyDescent="0.25">
      <c r="A259" s="37"/>
      <c r="B259" s="61" t="s">
        <v>77</v>
      </c>
      <c r="C259" s="62"/>
      <c r="D259" s="72">
        <f>+E259*7.69230769230769</f>
        <v>0</v>
      </c>
      <c r="E259" s="74"/>
    </row>
    <row r="260" spans="1:5" s="42" customFormat="1" ht="10.5" customHeight="1" x14ac:dyDescent="0.25">
      <c r="A260" s="37"/>
      <c r="B260" s="61" t="s">
        <v>78</v>
      </c>
      <c r="C260" s="62"/>
      <c r="D260" s="72">
        <f>+E260*4</f>
        <v>0</v>
      </c>
      <c r="E260" s="74"/>
    </row>
    <row r="261" spans="1:5" s="42" customFormat="1" ht="10.5" customHeight="1" x14ac:dyDescent="0.25">
      <c r="A261" s="37"/>
      <c r="B261" s="61" t="s">
        <v>79</v>
      </c>
      <c r="C261" s="62"/>
      <c r="D261" s="72">
        <f>+E261*20</f>
        <v>0</v>
      </c>
      <c r="E261" s="74"/>
    </row>
    <row r="262" spans="1:5" s="42" customFormat="1" ht="10.5" customHeight="1" x14ac:dyDescent="0.25">
      <c r="A262" s="37"/>
      <c r="B262" s="61" t="s">
        <v>80</v>
      </c>
      <c r="C262" s="62"/>
      <c r="D262" s="72">
        <f>+E262*7.69230769230769</f>
        <v>0</v>
      </c>
      <c r="E262" s="74"/>
    </row>
    <row r="263" spans="1:5" s="42" customFormat="1" ht="10.5" customHeight="1" x14ac:dyDescent="0.25">
      <c r="A263" s="37"/>
      <c r="B263" s="61" t="s">
        <v>81</v>
      </c>
      <c r="C263" s="62"/>
      <c r="D263" s="72">
        <f>+E263*4</f>
        <v>0</v>
      </c>
      <c r="E263" s="74"/>
    </row>
    <row r="264" spans="1:5" s="42" customFormat="1" ht="17.25" customHeight="1" x14ac:dyDescent="0.25">
      <c r="A264" s="37"/>
      <c r="B264" s="61" t="s">
        <v>82</v>
      </c>
      <c r="C264" s="62"/>
      <c r="D264" s="72">
        <f>+E264*20</f>
        <v>0</v>
      </c>
      <c r="E264" s="74"/>
    </row>
    <row r="265" spans="1:5" s="42" customFormat="1" ht="17.25" customHeight="1" x14ac:dyDescent="0.25">
      <c r="A265" s="37"/>
      <c r="B265" s="61" t="s">
        <v>83</v>
      </c>
      <c r="C265" s="62"/>
      <c r="D265" s="72">
        <f>+E265*7.69230769230769</f>
        <v>0</v>
      </c>
      <c r="E265" s="74"/>
    </row>
    <row r="266" spans="1:5" s="42" customFormat="1" ht="17.25" customHeight="1" x14ac:dyDescent="0.25">
      <c r="A266" s="37"/>
      <c r="B266" s="61" t="s">
        <v>84</v>
      </c>
      <c r="C266" s="62"/>
      <c r="D266" s="72">
        <f>+E266*4</f>
        <v>0</v>
      </c>
      <c r="E266" s="74"/>
    </row>
    <row r="267" spans="1:5" s="42" customFormat="1" ht="10.5" customHeight="1" x14ac:dyDescent="0.25">
      <c r="A267" s="37"/>
      <c r="B267" s="61" t="s">
        <v>85</v>
      </c>
      <c r="C267" s="62"/>
      <c r="D267" s="72">
        <f>+E267*4</f>
        <v>0</v>
      </c>
      <c r="E267" s="74"/>
    </row>
    <row r="268" spans="1:5" s="42" customFormat="1" ht="10.5" customHeight="1" x14ac:dyDescent="0.25">
      <c r="A268" s="41"/>
      <c r="B268" s="65" t="s">
        <v>86</v>
      </c>
      <c r="C268" s="66"/>
      <c r="D268" s="68" t="s">
        <v>98</v>
      </c>
      <c r="E268" s="75"/>
    </row>
    <row r="269" spans="1:5" s="42" customFormat="1" ht="15" customHeight="1" x14ac:dyDescent="0.25">
      <c r="A269" s="76" t="s">
        <v>87</v>
      </c>
      <c r="B269" s="65"/>
      <c r="C269" s="66"/>
      <c r="D269" s="68" t="s">
        <v>98</v>
      </c>
      <c r="E269" s="70">
        <f>+E237-E253</f>
        <v>0</v>
      </c>
    </row>
    <row r="271" spans="1:5" s="42" customFormat="1" ht="16.5" x14ac:dyDescent="0.25">
      <c r="A271" s="55"/>
      <c r="B271" s="56" t="s">
        <v>92</v>
      </c>
      <c r="C271" s="56" t="s">
        <v>93</v>
      </c>
      <c r="D271" s="57" t="s">
        <v>88</v>
      </c>
      <c r="E271" s="57"/>
    </row>
    <row r="272" spans="1:5" s="42" customFormat="1" x14ac:dyDescent="0.25">
      <c r="A272" s="55"/>
      <c r="B272" s="103" t="str">
        <f>+B218</f>
        <v>TVRTKA XY D.O.O.</v>
      </c>
      <c r="C272" s="98"/>
      <c r="D272" s="101" t="str">
        <f>+D218</f>
        <v>KARLOVAC</v>
      </c>
      <c r="E272" s="101"/>
    </row>
    <row r="273" spans="1:5" s="42" customFormat="1" x14ac:dyDescent="0.25">
      <c r="A273" s="55"/>
      <c r="B273" s="104" t="str">
        <f>+B219</f>
        <v>KARLOVAC, VINIČKI PUT 20</v>
      </c>
      <c r="C273" s="98"/>
      <c r="D273" s="98" t="s">
        <v>89</v>
      </c>
      <c r="E273" s="98"/>
    </row>
    <row r="274" spans="1:5" s="42" customFormat="1" ht="16.5" x14ac:dyDescent="0.25">
      <c r="A274" s="55"/>
      <c r="B274" s="99" t="s">
        <v>90</v>
      </c>
      <c r="C274" s="99" t="s">
        <v>91</v>
      </c>
      <c r="D274" s="106">
        <v>44713</v>
      </c>
      <c r="E274" s="106">
        <v>44742</v>
      </c>
    </row>
    <row r="275" spans="1:5" s="42" customFormat="1" x14ac:dyDescent="0.25">
      <c r="A275" s="55"/>
      <c r="B275" s="105" t="str">
        <f>+B221</f>
        <v>91184883380</v>
      </c>
      <c r="C275" s="98"/>
      <c r="D275" s="106"/>
      <c r="E275" s="106"/>
    </row>
    <row r="276" spans="1:5" s="42" customFormat="1" x14ac:dyDescent="0.25">
      <c r="A276" s="55"/>
      <c r="B276" s="100"/>
      <c r="C276" s="98"/>
      <c r="D276" s="106"/>
      <c r="E276" s="106"/>
    </row>
    <row r="277" spans="1:5" s="42" customFormat="1" ht="6" customHeight="1" x14ac:dyDescent="0.25">
      <c r="A277" s="55"/>
      <c r="B277" s="55"/>
      <c r="C277" s="55"/>
      <c r="D277" s="55"/>
      <c r="E277" s="55"/>
    </row>
    <row r="278" spans="1:5" s="42" customFormat="1" ht="16.5" x14ac:dyDescent="0.25">
      <c r="A278" s="57" t="s">
        <v>97</v>
      </c>
      <c r="B278" s="57"/>
      <c r="C278" s="57"/>
      <c r="D278" s="56" t="s">
        <v>95</v>
      </c>
      <c r="E278" s="56" t="s">
        <v>96</v>
      </c>
    </row>
    <row r="279" spans="1:5" s="42" customFormat="1" ht="17.25" customHeight="1" x14ac:dyDescent="0.25">
      <c r="A279" s="38" t="s">
        <v>94</v>
      </c>
      <c r="B279" s="39"/>
      <c r="C279" s="43"/>
      <c r="D279" s="58"/>
      <c r="E279" s="58"/>
    </row>
    <row r="280" spans="1:5" s="42" customFormat="1" ht="15" customHeight="1" x14ac:dyDescent="0.25">
      <c r="A280" s="35" t="s">
        <v>44</v>
      </c>
      <c r="B280" s="36"/>
      <c r="C280" s="44"/>
      <c r="D280" s="59">
        <f>SUM(D281:D290)</f>
        <v>0</v>
      </c>
      <c r="E280" s="60" t="s">
        <v>98</v>
      </c>
    </row>
    <row r="281" spans="1:5" s="42" customFormat="1" x14ac:dyDescent="0.25">
      <c r="A281" s="37"/>
      <c r="B281" s="61" t="s">
        <v>45</v>
      </c>
      <c r="C281" s="62"/>
      <c r="D281" s="63"/>
      <c r="E281" s="64" t="s">
        <v>98</v>
      </c>
    </row>
    <row r="282" spans="1:5" s="42" customFormat="1" x14ac:dyDescent="0.25">
      <c r="A282" s="37"/>
      <c r="B282" s="61" t="s">
        <v>46</v>
      </c>
      <c r="C282" s="62"/>
      <c r="D282" s="63"/>
      <c r="E282" s="64" t="s">
        <v>98</v>
      </c>
    </row>
    <row r="283" spans="1:5" s="42" customFormat="1" x14ac:dyDescent="0.25">
      <c r="A283" s="37"/>
      <c r="B283" s="61" t="s">
        <v>47</v>
      </c>
      <c r="C283" s="62"/>
      <c r="D283" s="63"/>
      <c r="E283" s="64" t="s">
        <v>98</v>
      </c>
    </row>
    <row r="284" spans="1:5" s="42" customFormat="1" x14ac:dyDescent="0.25">
      <c r="A284" s="37"/>
      <c r="B284" s="61" t="s">
        <v>48</v>
      </c>
      <c r="C284" s="62"/>
      <c r="D284" s="63"/>
      <c r="E284" s="64" t="s">
        <v>98</v>
      </c>
    </row>
    <row r="285" spans="1:5" s="42" customFormat="1" x14ac:dyDescent="0.25">
      <c r="A285" s="37"/>
      <c r="B285" s="61" t="s">
        <v>49</v>
      </c>
      <c r="C285" s="62"/>
      <c r="D285" s="63"/>
      <c r="E285" s="64" t="s">
        <v>98</v>
      </c>
    </row>
    <row r="286" spans="1:5" s="42" customFormat="1" x14ac:dyDescent="0.25">
      <c r="A286" s="37"/>
      <c r="B286" s="61" t="s">
        <v>50</v>
      </c>
      <c r="C286" s="62"/>
      <c r="D286" s="63"/>
      <c r="E286" s="64" t="s">
        <v>98</v>
      </c>
    </row>
    <row r="287" spans="1:5" s="42" customFormat="1" x14ac:dyDescent="0.25">
      <c r="A287" s="37"/>
      <c r="B287" s="61" t="s">
        <v>51</v>
      </c>
      <c r="C287" s="62"/>
      <c r="D287" s="63"/>
      <c r="E287" s="64" t="s">
        <v>98</v>
      </c>
    </row>
    <row r="288" spans="1:5" s="42" customFormat="1" x14ac:dyDescent="0.25">
      <c r="A288" s="37"/>
      <c r="B288" s="61" t="s">
        <v>52</v>
      </c>
      <c r="C288" s="62"/>
      <c r="D288" s="63"/>
      <c r="E288" s="64" t="s">
        <v>98</v>
      </c>
    </row>
    <row r="289" spans="1:5" s="42" customFormat="1" x14ac:dyDescent="0.25">
      <c r="A289" s="37"/>
      <c r="B289" s="61" t="s">
        <v>53</v>
      </c>
      <c r="C289" s="62"/>
      <c r="D289" s="63"/>
      <c r="E289" s="64" t="s">
        <v>98</v>
      </c>
    </row>
    <row r="290" spans="1:5" s="42" customFormat="1" x14ac:dyDescent="0.25">
      <c r="A290" s="41"/>
      <c r="B290" s="65" t="s">
        <v>54</v>
      </c>
      <c r="C290" s="66"/>
      <c r="D290" s="67"/>
      <c r="E290" s="68" t="s">
        <v>98</v>
      </c>
    </row>
    <row r="291" spans="1:5" s="42" customFormat="1" ht="15" customHeight="1" x14ac:dyDescent="0.25">
      <c r="A291" s="38" t="s">
        <v>55</v>
      </c>
      <c r="B291" s="39"/>
      <c r="C291" s="43"/>
      <c r="D291" s="69">
        <f>SUM(D292:D306)</f>
        <v>0</v>
      </c>
      <c r="E291" s="70">
        <f>SUM(E292:E306)</f>
        <v>0</v>
      </c>
    </row>
    <row r="292" spans="1:5" s="42" customFormat="1" ht="12.75" customHeight="1" x14ac:dyDescent="0.25">
      <c r="A292" s="40"/>
      <c r="B292" s="36" t="s">
        <v>56</v>
      </c>
      <c r="C292" s="44"/>
      <c r="D292" s="71">
        <f>+E292*20</f>
        <v>0</v>
      </c>
      <c r="E292" s="71"/>
    </row>
    <row r="293" spans="1:5" s="42" customFormat="1" ht="12.75" customHeight="1" x14ac:dyDescent="0.25">
      <c r="A293" s="37"/>
      <c r="B293" s="61" t="s">
        <v>57</v>
      </c>
      <c r="C293" s="62"/>
      <c r="D293" s="72">
        <f>+E293*7.69230769230769</f>
        <v>0</v>
      </c>
      <c r="E293" s="72"/>
    </row>
    <row r="294" spans="1:5" s="42" customFormat="1" ht="12.75" customHeight="1" x14ac:dyDescent="0.25">
      <c r="A294" s="37"/>
      <c r="B294" s="61" t="s">
        <v>58</v>
      </c>
      <c r="C294" s="62"/>
      <c r="D294" s="72">
        <f>+E294*4</f>
        <v>0</v>
      </c>
      <c r="E294" s="72"/>
    </row>
    <row r="295" spans="1:5" s="42" customFormat="1" ht="17.25" customHeight="1" x14ac:dyDescent="0.25">
      <c r="A295" s="37"/>
      <c r="B295" s="61" t="s">
        <v>59</v>
      </c>
      <c r="C295" s="62"/>
      <c r="D295" s="72">
        <f>+E295*4</f>
        <v>0</v>
      </c>
      <c r="E295" s="72"/>
    </row>
    <row r="296" spans="1:5" s="42" customFormat="1" ht="12.75" customHeight="1" x14ac:dyDescent="0.25">
      <c r="A296" s="37"/>
      <c r="B296" s="61" t="s">
        <v>60</v>
      </c>
      <c r="C296" s="62"/>
      <c r="D296" s="72">
        <f>+E296*20</f>
        <v>0</v>
      </c>
      <c r="E296" s="72">
        <f>+'INO URA ROBE'!M198</f>
        <v>0</v>
      </c>
    </row>
    <row r="297" spans="1:5" s="42" customFormat="1" ht="12.75" customHeight="1" x14ac:dyDescent="0.25">
      <c r="A297" s="37"/>
      <c r="B297" s="61" t="s">
        <v>61</v>
      </c>
      <c r="C297" s="62"/>
      <c r="D297" s="72">
        <f>+E297*7.69230769230769</f>
        <v>0</v>
      </c>
      <c r="E297" s="72">
        <f>+'INO URA ROBE'!N198</f>
        <v>0</v>
      </c>
    </row>
    <row r="298" spans="1:5" s="42" customFormat="1" ht="12.75" customHeight="1" x14ac:dyDescent="0.25">
      <c r="A298" s="37"/>
      <c r="B298" s="61" t="s">
        <v>62</v>
      </c>
      <c r="C298" s="62"/>
      <c r="D298" s="72">
        <f>+E298*4</f>
        <v>0</v>
      </c>
      <c r="E298" s="72">
        <f>+'INO URA ROBE'!O198</f>
        <v>0</v>
      </c>
    </row>
    <row r="299" spans="1:5" s="42" customFormat="1" ht="12.75" customHeight="1" x14ac:dyDescent="0.25">
      <c r="A299" s="37"/>
      <c r="B299" s="61" t="s">
        <v>63</v>
      </c>
      <c r="C299" s="62"/>
      <c r="D299" s="72">
        <f>+E299*20</f>
        <v>0</v>
      </c>
      <c r="E299" s="72">
        <f>+'INO URA USLUGE'!M198</f>
        <v>0</v>
      </c>
    </row>
    <row r="300" spans="1:5" s="42" customFormat="1" ht="12.75" customHeight="1" x14ac:dyDescent="0.25">
      <c r="A300" s="37"/>
      <c r="B300" s="61" t="s">
        <v>64</v>
      </c>
      <c r="C300" s="62"/>
      <c r="D300" s="72">
        <f>+E300*7.69230769230769</f>
        <v>0</v>
      </c>
      <c r="E300" s="72">
        <f>+'INO URA USLUGE'!N198</f>
        <v>0</v>
      </c>
    </row>
    <row r="301" spans="1:5" s="42" customFormat="1" ht="12.75" customHeight="1" x14ac:dyDescent="0.25">
      <c r="A301" s="37"/>
      <c r="B301" s="61" t="s">
        <v>65</v>
      </c>
      <c r="C301" s="62"/>
      <c r="D301" s="72">
        <f>+E301*4</f>
        <v>0</v>
      </c>
      <c r="E301" s="72">
        <f>+'INO URA USLUGE'!O198</f>
        <v>0</v>
      </c>
    </row>
    <row r="302" spans="1:5" s="42" customFormat="1" ht="17.25" customHeight="1" x14ac:dyDescent="0.25">
      <c r="A302" s="37"/>
      <c r="B302" s="61" t="s">
        <v>66</v>
      </c>
      <c r="C302" s="62"/>
      <c r="D302" s="72">
        <f>+E302*20</f>
        <v>0</v>
      </c>
      <c r="E302" s="72"/>
    </row>
    <row r="303" spans="1:5" s="42" customFormat="1" ht="17.25" customHeight="1" x14ac:dyDescent="0.25">
      <c r="A303" s="37"/>
      <c r="B303" s="61" t="s">
        <v>67</v>
      </c>
      <c r="C303" s="62"/>
      <c r="D303" s="72">
        <f>+E303*7.69230769230769</f>
        <v>0</v>
      </c>
      <c r="E303" s="72"/>
    </row>
    <row r="304" spans="1:5" s="42" customFormat="1" ht="17.25" customHeight="1" x14ac:dyDescent="0.25">
      <c r="A304" s="37"/>
      <c r="B304" s="61" t="s">
        <v>68</v>
      </c>
      <c r="C304" s="62"/>
      <c r="D304" s="72">
        <f>+E304*4</f>
        <v>0</v>
      </c>
      <c r="E304" s="72"/>
    </row>
    <row r="305" spans="1:5" s="42" customFormat="1" ht="12.75" customHeight="1" x14ac:dyDescent="0.25">
      <c r="A305" s="37"/>
      <c r="B305" s="61" t="s">
        <v>69</v>
      </c>
      <c r="C305" s="62"/>
      <c r="D305" s="72">
        <f>+E305*4</f>
        <v>0</v>
      </c>
      <c r="E305" s="72"/>
    </row>
    <row r="306" spans="1:5" s="42" customFormat="1" ht="12.75" customHeight="1" x14ac:dyDescent="0.25">
      <c r="A306" s="41"/>
      <c r="B306" s="65" t="s">
        <v>70</v>
      </c>
      <c r="C306" s="66"/>
      <c r="D306" s="70">
        <f>+E306*4</f>
        <v>0</v>
      </c>
      <c r="E306" s="70"/>
    </row>
    <row r="307" spans="1:5" s="42" customFormat="1" ht="15" customHeight="1" x14ac:dyDescent="0.25">
      <c r="A307" s="38" t="s">
        <v>71</v>
      </c>
      <c r="B307" s="39"/>
      <c r="C307" s="43"/>
      <c r="D307" s="69">
        <f>SUM(D308:D322)</f>
        <v>0</v>
      </c>
      <c r="E307" s="69">
        <f>SUM(E308:E322)</f>
        <v>0</v>
      </c>
    </row>
    <row r="308" spans="1:5" s="42" customFormat="1" ht="10.5" customHeight="1" x14ac:dyDescent="0.25">
      <c r="A308" s="37"/>
      <c r="B308" s="61" t="s">
        <v>72</v>
      </c>
      <c r="C308" s="62"/>
      <c r="D308" s="72">
        <f>+E308*20</f>
        <v>0</v>
      </c>
      <c r="E308" s="73"/>
    </row>
    <row r="309" spans="1:5" s="42" customFormat="1" ht="10.5" customHeight="1" x14ac:dyDescent="0.25">
      <c r="A309" s="37"/>
      <c r="B309" s="61" t="s">
        <v>73</v>
      </c>
      <c r="C309" s="62"/>
      <c r="D309" s="72">
        <f>+E309*7.69230769230769</f>
        <v>0</v>
      </c>
      <c r="E309" s="74"/>
    </row>
    <row r="310" spans="1:5" s="42" customFormat="1" ht="10.5" customHeight="1" x14ac:dyDescent="0.25">
      <c r="A310" s="37"/>
      <c r="B310" s="61" t="s">
        <v>74</v>
      </c>
      <c r="C310" s="62"/>
      <c r="D310" s="72">
        <f>+E310*4</f>
        <v>0</v>
      </c>
      <c r="E310" s="74"/>
    </row>
    <row r="311" spans="1:5" s="42" customFormat="1" ht="17.25" customHeight="1" x14ac:dyDescent="0.25">
      <c r="A311" s="37"/>
      <c r="B311" s="61" t="s">
        <v>75</v>
      </c>
      <c r="C311" s="62"/>
      <c r="D311" s="72">
        <f>+E311*4</f>
        <v>0</v>
      </c>
      <c r="E311" s="74"/>
    </row>
    <row r="312" spans="1:5" s="42" customFormat="1" ht="10.5" customHeight="1" x14ac:dyDescent="0.25">
      <c r="A312" s="37"/>
      <c r="B312" s="61" t="s">
        <v>76</v>
      </c>
      <c r="C312" s="62"/>
      <c r="D312" s="72">
        <f>+E312*20</f>
        <v>0</v>
      </c>
      <c r="E312" s="74"/>
    </row>
    <row r="313" spans="1:5" s="42" customFormat="1" ht="10.5" customHeight="1" x14ac:dyDescent="0.25">
      <c r="A313" s="37"/>
      <c r="B313" s="61" t="s">
        <v>77</v>
      </c>
      <c r="C313" s="62"/>
      <c r="D313" s="72">
        <f>+E313*7.69230769230769</f>
        <v>0</v>
      </c>
      <c r="E313" s="74"/>
    </row>
    <row r="314" spans="1:5" s="42" customFormat="1" ht="10.5" customHeight="1" x14ac:dyDescent="0.25">
      <c r="A314" s="37"/>
      <c r="B314" s="61" t="s">
        <v>78</v>
      </c>
      <c r="C314" s="62"/>
      <c r="D314" s="72">
        <f>+E314*4</f>
        <v>0</v>
      </c>
      <c r="E314" s="74"/>
    </row>
    <row r="315" spans="1:5" s="42" customFormat="1" ht="10.5" customHeight="1" x14ac:dyDescent="0.25">
      <c r="A315" s="37"/>
      <c r="B315" s="61" t="s">
        <v>79</v>
      </c>
      <c r="C315" s="62"/>
      <c r="D315" s="72">
        <f>+E315*20</f>
        <v>0</v>
      </c>
      <c r="E315" s="74"/>
    </row>
    <row r="316" spans="1:5" s="42" customFormat="1" ht="10.5" customHeight="1" x14ac:dyDescent="0.25">
      <c r="A316" s="37"/>
      <c r="B316" s="61" t="s">
        <v>80</v>
      </c>
      <c r="C316" s="62"/>
      <c r="D316" s="72">
        <f>+E316*7.69230769230769</f>
        <v>0</v>
      </c>
      <c r="E316" s="74"/>
    </row>
    <row r="317" spans="1:5" s="42" customFormat="1" ht="10.5" customHeight="1" x14ac:dyDescent="0.25">
      <c r="A317" s="37"/>
      <c r="B317" s="61" t="s">
        <v>81</v>
      </c>
      <c r="C317" s="62"/>
      <c r="D317" s="72">
        <f>+E317*4</f>
        <v>0</v>
      </c>
      <c r="E317" s="74"/>
    </row>
    <row r="318" spans="1:5" s="42" customFormat="1" ht="17.25" customHeight="1" x14ac:dyDescent="0.25">
      <c r="A318" s="37"/>
      <c r="B318" s="61" t="s">
        <v>82</v>
      </c>
      <c r="C318" s="62"/>
      <c r="D318" s="72">
        <f>+E318*20</f>
        <v>0</v>
      </c>
      <c r="E318" s="74"/>
    </row>
    <row r="319" spans="1:5" s="42" customFormat="1" ht="17.25" customHeight="1" x14ac:dyDescent="0.25">
      <c r="A319" s="37"/>
      <c r="B319" s="61" t="s">
        <v>83</v>
      </c>
      <c r="C319" s="62"/>
      <c r="D319" s="72">
        <f>+E319*7.69230769230769</f>
        <v>0</v>
      </c>
      <c r="E319" s="74"/>
    </row>
    <row r="320" spans="1:5" s="42" customFormat="1" ht="17.25" customHeight="1" x14ac:dyDescent="0.25">
      <c r="A320" s="37"/>
      <c r="B320" s="61" t="s">
        <v>84</v>
      </c>
      <c r="C320" s="62"/>
      <c r="D320" s="72">
        <f>+E320*4</f>
        <v>0</v>
      </c>
      <c r="E320" s="74"/>
    </row>
    <row r="321" spans="1:5" s="42" customFormat="1" ht="10.5" customHeight="1" x14ac:dyDescent="0.25">
      <c r="A321" s="37"/>
      <c r="B321" s="61" t="s">
        <v>85</v>
      </c>
      <c r="C321" s="62"/>
      <c r="D321" s="72">
        <f>+E321*4</f>
        <v>0</v>
      </c>
      <c r="E321" s="74"/>
    </row>
    <row r="322" spans="1:5" s="42" customFormat="1" ht="10.5" customHeight="1" x14ac:dyDescent="0.25">
      <c r="A322" s="41"/>
      <c r="B322" s="65" t="s">
        <v>86</v>
      </c>
      <c r="C322" s="66"/>
      <c r="D322" s="68" t="s">
        <v>98</v>
      </c>
      <c r="E322" s="75"/>
    </row>
    <row r="323" spans="1:5" s="42" customFormat="1" ht="15" customHeight="1" x14ac:dyDescent="0.25">
      <c r="A323" s="76" t="s">
        <v>87</v>
      </c>
      <c r="B323" s="65"/>
      <c r="C323" s="66"/>
      <c r="D323" s="68" t="s">
        <v>98</v>
      </c>
      <c r="E323" s="70">
        <f>+E291-E307</f>
        <v>0</v>
      </c>
    </row>
    <row r="325" spans="1:5" s="42" customFormat="1" ht="16.5" x14ac:dyDescent="0.25">
      <c r="A325" s="55"/>
      <c r="B325" s="56" t="s">
        <v>92</v>
      </c>
      <c r="C325" s="56" t="s">
        <v>93</v>
      </c>
      <c r="D325" s="57" t="s">
        <v>88</v>
      </c>
      <c r="E325" s="57"/>
    </row>
    <row r="326" spans="1:5" s="42" customFormat="1" x14ac:dyDescent="0.25">
      <c r="A326" s="55"/>
      <c r="B326" s="103" t="str">
        <f>+B272</f>
        <v>TVRTKA XY D.O.O.</v>
      </c>
      <c r="C326" s="98"/>
      <c r="D326" s="101" t="str">
        <f>+D272</f>
        <v>KARLOVAC</v>
      </c>
      <c r="E326" s="101"/>
    </row>
    <row r="327" spans="1:5" s="42" customFormat="1" x14ac:dyDescent="0.25">
      <c r="A327" s="55"/>
      <c r="B327" s="104" t="str">
        <f>+B273</f>
        <v>KARLOVAC, VINIČKI PUT 20</v>
      </c>
      <c r="C327" s="98"/>
      <c r="D327" s="98" t="s">
        <v>89</v>
      </c>
      <c r="E327" s="98"/>
    </row>
    <row r="328" spans="1:5" s="42" customFormat="1" ht="16.5" x14ac:dyDescent="0.25">
      <c r="A328" s="55"/>
      <c r="B328" s="99" t="s">
        <v>90</v>
      </c>
      <c r="C328" s="99" t="s">
        <v>91</v>
      </c>
      <c r="D328" s="106">
        <v>44743</v>
      </c>
      <c r="E328" s="106">
        <v>44773</v>
      </c>
    </row>
    <row r="329" spans="1:5" s="42" customFormat="1" x14ac:dyDescent="0.25">
      <c r="A329" s="55"/>
      <c r="B329" s="105" t="str">
        <f>+B275</f>
        <v>91184883380</v>
      </c>
      <c r="C329" s="98"/>
      <c r="D329" s="106"/>
      <c r="E329" s="106"/>
    </row>
    <row r="330" spans="1:5" s="42" customFormat="1" x14ac:dyDescent="0.25">
      <c r="A330" s="55"/>
      <c r="B330" s="100"/>
      <c r="C330" s="98"/>
      <c r="D330" s="106"/>
      <c r="E330" s="106"/>
    </row>
    <row r="331" spans="1:5" s="42" customFormat="1" ht="6" customHeight="1" x14ac:dyDescent="0.25">
      <c r="A331" s="55"/>
      <c r="B331" s="55"/>
      <c r="C331" s="55"/>
      <c r="D331" s="55"/>
      <c r="E331" s="55"/>
    </row>
    <row r="332" spans="1:5" s="42" customFormat="1" ht="16.5" x14ac:dyDescent="0.25">
      <c r="A332" s="57" t="s">
        <v>97</v>
      </c>
      <c r="B332" s="57"/>
      <c r="C332" s="57"/>
      <c r="D332" s="56" t="s">
        <v>95</v>
      </c>
      <c r="E332" s="56" t="s">
        <v>96</v>
      </c>
    </row>
    <row r="333" spans="1:5" s="42" customFormat="1" ht="17.25" customHeight="1" x14ac:dyDescent="0.25">
      <c r="A333" s="38" t="s">
        <v>94</v>
      </c>
      <c r="B333" s="39"/>
      <c r="C333" s="43"/>
      <c r="D333" s="58"/>
      <c r="E333" s="58"/>
    </row>
    <row r="334" spans="1:5" s="42" customFormat="1" ht="15" customHeight="1" x14ac:dyDescent="0.25">
      <c r="A334" s="35" t="s">
        <v>44</v>
      </c>
      <c r="B334" s="36"/>
      <c r="C334" s="44"/>
      <c r="D334" s="59">
        <f>SUM(D335:D344)</f>
        <v>0</v>
      </c>
      <c r="E334" s="60" t="s">
        <v>98</v>
      </c>
    </row>
    <row r="335" spans="1:5" s="42" customFormat="1" x14ac:dyDescent="0.25">
      <c r="A335" s="37"/>
      <c r="B335" s="61" t="s">
        <v>45</v>
      </c>
      <c r="C335" s="62"/>
      <c r="D335" s="63"/>
      <c r="E335" s="64" t="s">
        <v>98</v>
      </c>
    </row>
    <row r="336" spans="1:5" s="42" customFormat="1" x14ac:dyDescent="0.25">
      <c r="A336" s="37"/>
      <c r="B336" s="61" t="s">
        <v>46</v>
      </c>
      <c r="C336" s="62"/>
      <c r="D336" s="63"/>
      <c r="E336" s="64" t="s">
        <v>98</v>
      </c>
    </row>
    <row r="337" spans="1:5" s="42" customFormat="1" x14ac:dyDescent="0.25">
      <c r="A337" s="37"/>
      <c r="B337" s="61" t="s">
        <v>47</v>
      </c>
      <c r="C337" s="62"/>
      <c r="D337" s="63"/>
      <c r="E337" s="64" t="s">
        <v>98</v>
      </c>
    </row>
    <row r="338" spans="1:5" s="42" customFormat="1" x14ac:dyDescent="0.25">
      <c r="A338" s="37"/>
      <c r="B338" s="61" t="s">
        <v>48</v>
      </c>
      <c r="C338" s="62"/>
      <c r="D338" s="63"/>
      <c r="E338" s="64" t="s">
        <v>98</v>
      </c>
    </row>
    <row r="339" spans="1:5" s="42" customFormat="1" x14ac:dyDescent="0.25">
      <c r="A339" s="37"/>
      <c r="B339" s="61" t="s">
        <v>49</v>
      </c>
      <c r="C339" s="62"/>
      <c r="D339" s="63"/>
      <c r="E339" s="64" t="s">
        <v>98</v>
      </c>
    </row>
    <row r="340" spans="1:5" s="42" customFormat="1" x14ac:dyDescent="0.25">
      <c r="A340" s="37"/>
      <c r="B340" s="61" t="s">
        <v>50</v>
      </c>
      <c r="C340" s="62"/>
      <c r="D340" s="63"/>
      <c r="E340" s="64" t="s">
        <v>98</v>
      </c>
    </row>
    <row r="341" spans="1:5" s="42" customFormat="1" x14ac:dyDescent="0.25">
      <c r="A341" s="37"/>
      <c r="B341" s="61" t="s">
        <v>51</v>
      </c>
      <c r="C341" s="62"/>
      <c r="D341" s="63"/>
      <c r="E341" s="64" t="s">
        <v>98</v>
      </c>
    </row>
    <row r="342" spans="1:5" s="42" customFormat="1" x14ac:dyDescent="0.25">
      <c r="A342" s="37"/>
      <c r="B342" s="61" t="s">
        <v>52</v>
      </c>
      <c r="C342" s="62"/>
      <c r="D342" s="63"/>
      <c r="E342" s="64" t="s">
        <v>98</v>
      </c>
    </row>
    <row r="343" spans="1:5" s="42" customFormat="1" x14ac:dyDescent="0.25">
      <c r="A343" s="37"/>
      <c r="B343" s="61" t="s">
        <v>53</v>
      </c>
      <c r="C343" s="62"/>
      <c r="D343" s="63"/>
      <c r="E343" s="64" t="s">
        <v>98</v>
      </c>
    </row>
    <row r="344" spans="1:5" s="42" customFormat="1" x14ac:dyDescent="0.25">
      <c r="A344" s="41"/>
      <c r="B344" s="65" t="s">
        <v>54</v>
      </c>
      <c r="C344" s="66"/>
      <c r="D344" s="67"/>
      <c r="E344" s="68" t="s">
        <v>98</v>
      </c>
    </row>
    <row r="345" spans="1:5" s="42" customFormat="1" ht="15" customHeight="1" x14ac:dyDescent="0.25">
      <c r="A345" s="38" t="s">
        <v>55</v>
      </c>
      <c r="B345" s="39"/>
      <c r="C345" s="43"/>
      <c r="D345" s="69">
        <f>SUM(D346:D360)</f>
        <v>0</v>
      </c>
      <c r="E345" s="70">
        <f>SUM(E346:E360)</f>
        <v>0</v>
      </c>
    </row>
    <row r="346" spans="1:5" s="42" customFormat="1" ht="12.75" customHeight="1" x14ac:dyDescent="0.25">
      <c r="A346" s="40"/>
      <c r="B346" s="36" t="s">
        <v>56</v>
      </c>
      <c r="C346" s="44"/>
      <c r="D346" s="71">
        <f>+E346*20</f>
        <v>0</v>
      </c>
      <c r="E346" s="71"/>
    </row>
    <row r="347" spans="1:5" s="42" customFormat="1" ht="12.75" customHeight="1" x14ac:dyDescent="0.25">
      <c r="A347" s="37"/>
      <c r="B347" s="61" t="s">
        <v>57</v>
      </c>
      <c r="C347" s="62"/>
      <c r="D347" s="72">
        <f>+E347*7.69230769230769</f>
        <v>0</v>
      </c>
      <c r="E347" s="72"/>
    </row>
    <row r="348" spans="1:5" s="42" customFormat="1" ht="12.75" customHeight="1" x14ac:dyDescent="0.25">
      <c r="A348" s="37"/>
      <c r="B348" s="61" t="s">
        <v>58</v>
      </c>
      <c r="C348" s="62"/>
      <c r="D348" s="72">
        <f>+E348*4</f>
        <v>0</v>
      </c>
      <c r="E348" s="72"/>
    </row>
    <row r="349" spans="1:5" s="42" customFormat="1" ht="17.25" customHeight="1" x14ac:dyDescent="0.25">
      <c r="A349" s="37"/>
      <c r="B349" s="61" t="s">
        <v>59</v>
      </c>
      <c r="C349" s="62"/>
      <c r="D349" s="72">
        <f>+E349*4</f>
        <v>0</v>
      </c>
      <c r="E349" s="72"/>
    </row>
    <row r="350" spans="1:5" s="42" customFormat="1" ht="12.75" customHeight="1" x14ac:dyDescent="0.25">
      <c r="A350" s="37"/>
      <c r="B350" s="61" t="s">
        <v>60</v>
      </c>
      <c r="C350" s="62"/>
      <c r="D350" s="72">
        <f>+E350*20</f>
        <v>0</v>
      </c>
      <c r="E350" s="72">
        <f>+'INO URA ROBE'!M231</f>
        <v>0</v>
      </c>
    </row>
    <row r="351" spans="1:5" s="42" customFormat="1" ht="12.75" customHeight="1" x14ac:dyDescent="0.25">
      <c r="A351" s="37"/>
      <c r="B351" s="61" t="s">
        <v>61</v>
      </c>
      <c r="C351" s="62"/>
      <c r="D351" s="72">
        <f>+E351*7.69230769230769</f>
        <v>0</v>
      </c>
      <c r="E351" s="72">
        <f>+'INO URA ROBE'!N231</f>
        <v>0</v>
      </c>
    </row>
    <row r="352" spans="1:5" s="42" customFormat="1" ht="12.75" customHeight="1" x14ac:dyDescent="0.25">
      <c r="A352" s="37"/>
      <c r="B352" s="61" t="s">
        <v>62</v>
      </c>
      <c r="C352" s="62"/>
      <c r="D352" s="72">
        <f>+E352*4</f>
        <v>0</v>
      </c>
      <c r="E352" s="72">
        <f>+'INO URA ROBE'!O231</f>
        <v>0</v>
      </c>
    </row>
    <row r="353" spans="1:5" s="42" customFormat="1" ht="12.75" customHeight="1" x14ac:dyDescent="0.25">
      <c r="A353" s="37"/>
      <c r="B353" s="61" t="s">
        <v>63</v>
      </c>
      <c r="C353" s="62"/>
      <c r="D353" s="72">
        <f>+E353*20</f>
        <v>0</v>
      </c>
      <c r="E353" s="72">
        <f>+'INO URA USLUGE'!M231</f>
        <v>0</v>
      </c>
    </row>
    <row r="354" spans="1:5" s="42" customFormat="1" ht="12.75" customHeight="1" x14ac:dyDescent="0.25">
      <c r="A354" s="37"/>
      <c r="B354" s="61" t="s">
        <v>64</v>
      </c>
      <c r="C354" s="62"/>
      <c r="D354" s="72">
        <f>+E354*7.69230769230769</f>
        <v>0</v>
      </c>
      <c r="E354" s="72">
        <f>+'INO URA USLUGE'!N231</f>
        <v>0</v>
      </c>
    </row>
    <row r="355" spans="1:5" s="42" customFormat="1" ht="12.75" customHeight="1" x14ac:dyDescent="0.25">
      <c r="A355" s="37"/>
      <c r="B355" s="61" t="s">
        <v>65</v>
      </c>
      <c r="C355" s="62"/>
      <c r="D355" s="72">
        <f>+E355*4</f>
        <v>0</v>
      </c>
      <c r="E355" s="72">
        <f>+'INO URA USLUGE'!O231</f>
        <v>0</v>
      </c>
    </row>
    <row r="356" spans="1:5" s="42" customFormat="1" ht="17.25" customHeight="1" x14ac:dyDescent="0.25">
      <c r="A356" s="37"/>
      <c r="B356" s="61" t="s">
        <v>66</v>
      </c>
      <c r="C356" s="62"/>
      <c r="D356" s="72">
        <f>+E356*20</f>
        <v>0</v>
      </c>
      <c r="E356" s="72"/>
    </row>
    <row r="357" spans="1:5" s="42" customFormat="1" ht="17.25" customHeight="1" x14ac:dyDescent="0.25">
      <c r="A357" s="37"/>
      <c r="B357" s="61" t="s">
        <v>67</v>
      </c>
      <c r="C357" s="62"/>
      <c r="D357" s="72">
        <f>+E357*7.69230769230769</f>
        <v>0</v>
      </c>
      <c r="E357" s="72"/>
    </row>
    <row r="358" spans="1:5" s="42" customFormat="1" ht="17.25" customHeight="1" x14ac:dyDescent="0.25">
      <c r="A358" s="37"/>
      <c r="B358" s="61" t="s">
        <v>68</v>
      </c>
      <c r="C358" s="62"/>
      <c r="D358" s="72">
        <f>+E358*4</f>
        <v>0</v>
      </c>
      <c r="E358" s="72"/>
    </row>
    <row r="359" spans="1:5" s="42" customFormat="1" ht="12.75" customHeight="1" x14ac:dyDescent="0.25">
      <c r="A359" s="37"/>
      <c r="B359" s="61" t="s">
        <v>69</v>
      </c>
      <c r="C359" s="62"/>
      <c r="D359" s="72">
        <f>+E359*4</f>
        <v>0</v>
      </c>
      <c r="E359" s="72"/>
    </row>
    <row r="360" spans="1:5" s="42" customFormat="1" ht="12.75" customHeight="1" x14ac:dyDescent="0.25">
      <c r="A360" s="41"/>
      <c r="B360" s="65" t="s">
        <v>70</v>
      </c>
      <c r="C360" s="66"/>
      <c r="D360" s="70">
        <f>+E360*4</f>
        <v>0</v>
      </c>
      <c r="E360" s="70"/>
    </row>
    <row r="361" spans="1:5" s="42" customFormat="1" ht="15" customHeight="1" x14ac:dyDescent="0.25">
      <c r="A361" s="38" t="s">
        <v>71</v>
      </c>
      <c r="B361" s="39"/>
      <c r="C361" s="43"/>
      <c r="D361" s="69">
        <f>SUM(D362:D376)</f>
        <v>0</v>
      </c>
      <c r="E361" s="69">
        <f>SUM(E362:E376)</f>
        <v>0</v>
      </c>
    </row>
    <row r="362" spans="1:5" s="42" customFormat="1" ht="10.5" customHeight="1" x14ac:dyDescent="0.25">
      <c r="A362" s="37"/>
      <c r="B362" s="61" t="s">
        <v>72</v>
      </c>
      <c r="C362" s="62"/>
      <c r="D362" s="72">
        <f>+E362*20</f>
        <v>0</v>
      </c>
      <c r="E362" s="73"/>
    </row>
    <row r="363" spans="1:5" s="42" customFormat="1" ht="10.5" customHeight="1" x14ac:dyDescent="0.25">
      <c r="A363" s="37"/>
      <c r="B363" s="61" t="s">
        <v>73</v>
      </c>
      <c r="C363" s="62"/>
      <c r="D363" s="72">
        <f>+E363*7.69230769230769</f>
        <v>0</v>
      </c>
      <c r="E363" s="74"/>
    </row>
    <row r="364" spans="1:5" s="42" customFormat="1" ht="10.5" customHeight="1" x14ac:dyDescent="0.25">
      <c r="A364" s="37"/>
      <c r="B364" s="61" t="s">
        <v>74</v>
      </c>
      <c r="C364" s="62"/>
      <c r="D364" s="72">
        <f>+E364*4</f>
        <v>0</v>
      </c>
      <c r="E364" s="74"/>
    </row>
    <row r="365" spans="1:5" s="42" customFormat="1" ht="17.25" customHeight="1" x14ac:dyDescent="0.25">
      <c r="A365" s="37"/>
      <c r="B365" s="61" t="s">
        <v>75</v>
      </c>
      <c r="C365" s="62"/>
      <c r="D365" s="72">
        <f>+E365*4</f>
        <v>0</v>
      </c>
      <c r="E365" s="74"/>
    </row>
    <row r="366" spans="1:5" s="42" customFormat="1" ht="10.5" customHeight="1" x14ac:dyDescent="0.25">
      <c r="A366" s="37"/>
      <c r="B366" s="61" t="s">
        <v>76</v>
      </c>
      <c r="C366" s="62"/>
      <c r="D366" s="72">
        <f>+E366*20</f>
        <v>0</v>
      </c>
      <c r="E366" s="74"/>
    </row>
    <row r="367" spans="1:5" s="42" customFormat="1" ht="10.5" customHeight="1" x14ac:dyDescent="0.25">
      <c r="A367" s="37"/>
      <c r="B367" s="61" t="s">
        <v>77</v>
      </c>
      <c r="C367" s="62"/>
      <c r="D367" s="72">
        <f>+E367*7.69230769230769</f>
        <v>0</v>
      </c>
      <c r="E367" s="74"/>
    </row>
    <row r="368" spans="1:5" s="42" customFormat="1" ht="10.5" customHeight="1" x14ac:dyDescent="0.25">
      <c r="A368" s="37"/>
      <c r="B368" s="61" t="s">
        <v>78</v>
      </c>
      <c r="C368" s="62"/>
      <c r="D368" s="72">
        <f>+E368*4</f>
        <v>0</v>
      </c>
      <c r="E368" s="74"/>
    </row>
    <row r="369" spans="1:5" s="42" customFormat="1" ht="10.5" customHeight="1" x14ac:dyDescent="0.25">
      <c r="A369" s="37"/>
      <c r="B369" s="61" t="s">
        <v>79</v>
      </c>
      <c r="C369" s="62"/>
      <c r="D369" s="72">
        <f>+E369*20</f>
        <v>0</v>
      </c>
      <c r="E369" s="74"/>
    </row>
    <row r="370" spans="1:5" s="42" customFormat="1" ht="10.5" customHeight="1" x14ac:dyDescent="0.25">
      <c r="A370" s="37"/>
      <c r="B370" s="61" t="s">
        <v>80</v>
      </c>
      <c r="C370" s="62"/>
      <c r="D370" s="72">
        <f>+E370*7.69230769230769</f>
        <v>0</v>
      </c>
      <c r="E370" s="74"/>
    </row>
    <row r="371" spans="1:5" s="42" customFormat="1" ht="10.5" customHeight="1" x14ac:dyDescent="0.25">
      <c r="A371" s="37"/>
      <c r="B371" s="61" t="s">
        <v>81</v>
      </c>
      <c r="C371" s="62"/>
      <c r="D371" s="72">
        <f>+E371*4</f>
        <v>0</v>
      </c>
      <c r="E371" s="74"/>
    </row>
    <row r="372" spans="1:5" s="42" customFormat="1" ht="17.25" customHeight="1" x14ac:dyDescent="0.25">
      <c r="A372" s="37"/>
      <c r="B372" s="61" t="s">
        <v>82</v>
      </c>
      <c r="C372" s="62"/>
      <c r="D372" s="72">
        <f>+E372*20</f>
        <v>0</v>
      </c>
      <c r="E372" s="74"/>
    </row>
    <row r="373" spans="1:5" s="42" customFormat="1" ht="17.25" customHeight="1" x14ac:dyDescent="0.25">
      <c r="A373" s="37"/>
      <c r="B373" s="61" t="s">
        <v>83</v>
      </c>
      <c r="C373" s="62"/>
      <c r="D373" s="72">
        <f>+E373*7.69230769230769</f>
        <v>0</v>
      </c>
      <c r="E373" s="74"/>
    </row>
    <row r="374" spans="1:5" s="42" customFormat="1" ht="17.25" customHeight="1" x14ac:dyDescent="0.25">
      <c r="A374" s="37"/>
      <c r="B374" s="61" t="s">
        <v>84</v>
      </c>
      <c r="C374" s="62"/>
      <c r="D374" s="72">
        <f>+E374*4</f>
        <v>0</v>
      </c>
      <c r="E374" s="74"/>
    </row>
    <row r="375" spans="1:5" s="42" customFormat="1" ht="10.5" customHeight="1" x14ac:dyDescent="0.25">
      <c r="A375" s="37"/>
      <c r="B375" s="61" t="s">
        <v>85</v>
      </c>
      <c r="C375" s="62"/>
      <c r="D375" s="72">
        <f>+E375*4</f>
        <v>0</v>
      </c>
      <c r="E375" s="74"/>
    </row>
    <row r="376" spans="1:5" s="42" customFormat="1" ht="10.5" customHeight="1" x14ac:dyDescent="0.25">
      <c r="A376" s="41"/>
      <c r="B376" s="65" t="s">
        <v>86</v>
      </c>
      <c r="C376" s="66"/>
      <c r="D376" s="68" t="s">
        <v>98</v>
      </c>
      <c r="E376" s="75"/>
    </row>
    <row r="377" spans="1:5" s="42" customFormat="1" ht="15" customHeight="1" x14ac:dyDescent="0.25">
      <c r="A377" s="76" t="s">
        <v>87</v>
      </c>
      <c r="B377" s="65"/>
      <c r="C377" s="66"/>
      <c r="D377" s="68" t="s">
        <v>98</v>
      </c>
      <c r="E377" s="70">
        <f>+E345-E361</f>
        <v>0</v>
      </c>
    </row>
    <row r="379" spans="1:5" s="42" customFormat="1" ht="16.5" x14ac:dyDescent="0.25">
      <c r="A379" s="55"/>
      <c r="B379" s="56" t="s">
        <v>92</v>
      </c>
      <c r="C379" s="56" t="s">
        <v>93</v>
      </c>
      <c r="D379" s="57" t="s">
        <v>88</v>
      </c>
      <c r="E379" s="57"/>
    </row>
    <row r="380" spans="1:5" s="42" customFormat="1" x14ac:dyDescent="0.25">
      <c r="A380" s="55"/>
      <c r="B380" s="103" t="str">
        <f>+B326</f>
        <v>TVRTKA XY D.O.O.</v>
      </c>
      <c r="C380" s="98"/>
      <c r="D380" s="101" t="str">
        <f>+D326</f>
        <v>KARLOVAC</v>
      </c>
      <c r="E380" s="101"/>
    </row>
    <row r="381" spans="1:5" s="42" customFormat="1" x14ac:dyDescent="0.25">
      <c r="A381" s="55"/>
      <c r="B381" s="104" t="str">
        <f>+B327</f>
        <v>KARLOVAC, VINIČKI PUT 20</v>
      </c>
      <c r="C381" s="98"/>
      <c r="D381" s="98" t="s">
        <v>89</v>
      </c>
      <c r="E381" s="98"/>
    </row>
    <row r="382" spans="1:5" s="42" customFormat="1" ht="16.5" x14ac:dyDescent="0.25">
      <c r="A382" s="55"/>
      <c r="B382" s="99" t="s">
        <v>90</v>
      </c>
      <c r="C382" s="99" t="s">
        <v>91</v>
      </c>
      <c r="D382" s="106">
        <v>44774</v>
      </c>
      <c r="E382" s="106">
        <v>44804</v>
      </c>
    </row>
    <row r="383" spans="1:5" s="42" customFormat="1" x14ac:dyDescent="0.25">
      <c r="A383" s="55"/>
      <c r="B383" s="105" t="str">
        <f>+B329</f>
        <v>91184883380</v>
      </c>
      <c r="C383" s="98"/>
      <c r="D383" s="106"/>
      <c r="E383" s="106"/>
    </row>
    <row r="384" spans="1:5" s="42" customFormat="1" x14ac:dyDescent="0.25">
      <c r="A384" s="55"/>
      <c r="B384" s="100"/>
      <c r="C384" s="98"/>
      <c r="D384" s="106"/>
      <c r="E384" s="106"/>
    </row>
    <row r="385" spans="1:5" s="42" customFormat="1" ht="6" customHeight="1" x14ac:dyDescent="0.25">
      <c r="A385" s="55"/>
      <c r="B385" s="55"/>
      <c r="C385" s="55"/>
      <c r="D385" s="55"/>
      <c r="E385" s="55"/>
    </row>
    <row r="386" spans="1:5" s="42" customFormat="1" ht="16.5" x14ac:dyDescent="0.25">
      <c r="A386" s="57" t="s">
        <v>97</v>
      </c>
      <c r="B386" s="57"/>
      <c r="C386" s="57"/>
      <c r="D386" s="56" t="s">
        <v>95</v>
      </c>
      <c r="E386" s="56" t="s">
        <v>96</v>
      </c>
    </row>
    <row r="387" spans="1:5" s="42" customFormat="1" ht="17.25" customHeight="1" x14ac:dyDescent="0.25">
      <c r="A387" s="38" t="s">
        <v>94</v>
      </c>
      <c r="B387" s="39"/>
      <c r="C387" s="43"/>
      <c r="D387" s="58"/>
      <c r="E387" s="58"/>
    </row>
    <row r="388" spans="1:5" s="42" customFormat="1" ht="15" customHeight="1" x14ac:dyDescent="0.25">
      <c r="A388" s="35" t="s">
        <v>44</v>
      </c>
      <c r="B388" s="36"/>
      <c r="C388" s="44"/>
      <c r="D388" s="59">
        <f>SUM(D389:D398)</f>
        <v>0</v>
      </c>
      <c r="E388" s="60" t="s">
        <v>98</v>
      </c>
    </row>
    <row r="389" spans="1:5" s="42" customFormat="1" x14ac:dyDescent="0.25">
      <c r="A389" s="37"/>
      <c r="B389" s="61" t="s">
        <v>45</v>
      </c>
      <c r="C389" s="62"/>
      <c r="D389" s="63"/>
      <c r="E389" s="64" t="s">
        <v>98</v>
      </c>
    </row>
    <row r="390" spans="1:5" s="42" customFormat="1" x14ac:dyDescent="0.25">
      <c r="A390" s="37"/>
      <c r="B390" s="61" t="s">
        <v>46</v>
      </c>
      <c r="C390" s="62"/>
      <c r="D390" s="63"/>
      <c r="E390" s="64" t="s">
        <v>98</v>
      </c>
    </row>
    <row r="391" spans="1:5" s="42" customFormat="1" x14ac:dyDescent="0.25">
      <c r="A391" s="37"/>
      <c r="B391" s="61" t="s">
        <v>47</v>
      </c>
      <c r="C391" s="62"/>
      <c r="D391" s="63"/>
      <c r="E391" s="64" t="s">
        <v>98</v>
      </c>
    </row>
    <row r="392" spans="1:5" s="42" customFormat="1" x14ac:dyDescent="0.25">
      <c r="A392" s="37"/>
      <c r="B392" s="61" t="s">
        <v>48</v>
      </c>
      <c r="C392" s="62"/>
      <c r="D392" s="63"/>
      <c r="E392" s="64" t="s">
        <v>98</v>
      </c>
    </row>
    <row r="393" spans="1:5" s="42" customFormat="1" x14ac:dyDescent="0.25">
      <c r="A393" s="37"/>
      <c r="B393" s="61" t="s">
        <v>49</v>
      </c>
      <c r="C393" s="62"/>
      <c r="D393" s="63"/>
      <c r="E393" s="64" t="s">
        <v>98</v>
      </c>
    </row>
    <row r="394" spans="1:5" s="42" customFormat="1" x14ac:dyDescent="0.25">
      <c r="A394" s="37"/>
      <c r="B394" s="61" t="s">
        <v>50</v>
      </c>
      <c r="C394" s="62"/>
      <c r="D394" s="63"/>
      <c r="E394" s="64" t="s">
        <v>98</v>
      </c>
    </row>
    <row r="395" spans="1:5" s="42" customFormat="1" x14ac:dyDescent="0.25">
      <c r="A395" s="37"/>
      <c r="B395" s="61" t="s">
        <v>51</v>
      </c>
      <c r="C395" s="62"/>
      <c r="D395" s="63"/>
      <c r="E395" s="64" t="s">
        <v>98</v>
      </c>
    </row>
    <row r="396" spans="1:5" s="42" customFormat="1" x14ac:dyDescent="0.25">
      <c r="A396" s="37"/>
      <c r="B396" s="61" t="s">
        <v>52</v>
      </c>
      <c r="C396" s="62"/>
      <c r="D396" s="63"/>
      <c r="E396" s="64" t="s">
        <v>98</v>
      </c>
    </row>
    <row r="397" spans="1:5" s="42" customFormat="1" x14ac:dyDescent="0.25">
      <c r="A397" s="37"/>
      <c r="B397" s="61" t="s">
        <v>53</v>
      </c>
      <c r="C397" s="62"/>
      <c r="D397" s="63"/>
      <c r="E397" s="64" t="s">
        <v>98</v>
      </c>
    </row>
    <row r="398" spans="1:5" s="42" customFormat="1" x14ac:dyDescent="0.25">
      <c r="A398" s="41"/>
      <c r="B398" s="65" t="s">
        <v>54</v>
      </c>
      <c r="C398" s="66"/>
      <c r="D398" s="67"/>
      <c r="E398" s="68" t="s">
        <v>98</v>
      </c>
    </row>
    <row r="399" spans="1:5" s="42" customFormat="1" ht="15" customHeight="1" x14ac:dyDescent="0.25">
      <c r="A399" s="38" t="s">
        <v>55</v>
      </c>
      <c r="B399" s="39"/>
      <c r="C399" s="43"/>
      <c r="D399" s="69">
        <f>SUM(D400:D414)</f>
        <v>0</v>
      </c>
      <c r="E399" s="70">
        <f>SUM(E400:E414)</f>
        <v>0</v>
      </c>
    </row>
    <row r="400" spans="1:5" s="42" customFormat="1" ht="12.75" customHeight="1" x14ac:dyDescent="0.25">
      <c r="A400" s="40"/>
      <c r="B400" s="36" t="s">
        <v>56</v>
      </c>
      <c r="C400" s="44"/>
      <c r="D400" s="71">
        <f>+E400*20</f>
        <v>0</v>
      </c>
      <c r="E400" s="71"/>
    </row>
    <row r="401" spans="1:5" s="42" customFormat="1" ht="12.75" customHeight="1" x14ac:dyDescent="0.25">
      <c r="A401" s="37"/>
      <c r="B401" s="61" t="s">
        <v>57</v>
      </c>
      <c r="C401" s="62"/>
      <c r="D401" s="72">
        <f>+E401*7.69230769230769</f>
        <v>0</v>
      </c>
      <c r="E401" s="72"/>
    </row>
    <row r="402" spans="1:5" s="42" customFormat="1" ht="12.75" customHeight="1" x14ac:dyDescent="0.25">
      <c r="A402" s="37"/>
      <c r="B402" s="61" t="s">
        <v>58</v>
      </c>
      <c r="C402" s="62"/>
      <c r="D402" s="72">
        <f>+E402*4</f>
        <v>0</v>
      </c>
      <c r="E402" s="72"/>
    </row>
    <row r="403" spans="1:5" s="42" customFormat="1" ht="17.25" customHeight="1" x14ac:dyDescent="0.25">
      <c r="A403" s="37"/>
      <c r="B403" s="61" t="s">
        <v>59</v>
      </c>
      <c r="C403" s="62"/>
      <c r="D403" s="72">
        <f>+E403*4</f>
        <v>0</v>
      </c>
      <c r="E403" s="72"/>
    </row>
    <row r="404" spans="1:5" s="42" customFormat="1" ht="12.75" customHeight="1" x14ac:dyDescent="0.25">
      <c r="A404" s="37"/>
      <c r="B404" s="61" t="s">
        <v>60</v>
      </c>
      <c r="C404" s="62"/>
      <c r="D404" s="72">
        <f>+E404*20</f>
        <v>0</v>
      </c>
      <c r="E404" s="72">
        <f>+'INO URA ROBE'!M264</f>
        <v>0</v>
      </c>
    </row>
    <row r="405" spans="1:5" s="42" customFormat="1" ht="12.75" customHeight="1" x14ac:dyDescent="0.25">
      <c r="A405" s="37"/>
      <c r="B405" s="61" t="s">
        <v>61</v>
      </c>
      <c r="C405" s="62"/>
      <c r="D405" s="72">
        <f>+E405*7.69230769230769</f>
        <v>0</v>
      </c>
      <c r="E405" s="72">
        <f>+'INO URA ROBE'!N264</f>
        <v>0</v>
      </c>
    </row>
    <row r="406" spans="1:5" s="42" customFormat="1" ht="12.75" customHeight="1" x14ac:dyDescent="0.25">
      <c r="A406" s="37"/>
      <c r="B406" s="61" t="s">
        <v>62</v>
      </c>
      <c r="C406" s="62"/>
      <c r="D406" s="72">
        <f>+E406*4</f>
        <v>0</v>
      </c>
      <c r="E406" s="72">
        <f>+'INO URA ROBE'!O264</f>
        <v>0</v>
      </c>
    </row>
    <row r="407" spans="1:5" s="42" customFormat="1" ht="12.75" customHeight="1" x14ac:dyDescent="0.25">
      <c r="A407" s="37"/>
      <c r="B407" s="61" t="s">
        <v>63</v>
      </c>
      <c r="C407" s="62"/>
      <c r="D407" s="72">
        <f>+E407*20</f>
        <v>0</v>
      </c>
      <c r="E407" s="72">
        <f>+'INO URA USLUGE'!M264</f>
        <v>0</v>
      </c>
    </row>
    <row r="408" spans="1:5" s="42" customFormat="1" ht="12.75" customHeight="1" x14ac:dyDescent="0.25">
      <c r="A408" s="37"/>
      <c r="B408" s="61" t="s">
        <v>64</v>
      </c>
      <c r="C408" s="62"/>
      <c r="D408" s="72">
        <f>+E408*7.69230769230769</f>
        <v>0</v>
      </c>
      <c r="E408" s="72">
        <f>+'INO URA USLUGE'!N264</f>
        <v>0</v>
      </c>
    </row>
    <row r="409" spans="1:5" s="42" customFormat="1" ht="12.75" customHeight="1" x14ac:dyDescent="0.25">
      <c r="A409" s="37"/>
      <c r="B409" s="61" t="s">
        <v>65</v>
      </c>
      <c r="C409" s="62"/>
      <c r="D409" s="72">
        <f>+E409*4</f>
        <v>0</v>
      </c>
      <c r="E409" s="72">
        <f>+'INO URA USLUGE'!O264</f>
        <v>0</v>
      </c>
    </row>
    <row r="410" spans="1:5" s="42" customFormat="1" ht="17.25" customHeight="1" x14ac:dyDescent="0.25">
      <c r="A410" s="37"/>
      <c r="B410" s="61" t="s">
        <v>66</v>
      </c>
      <c r="C410" s="62"/>
      <c r="D410" s="72">
        <f>+E410*20</f>
        <v>0</v>
      </c>
      <c r="E410" s="72"/>
    </row>
    <row r="411" spans="1:5" s="42" customFormat="1" ht="17.25" customHeight="1" x14ac:dyDescent="0.25">
      <c r="A411" s="37"/>
      <c r="B411" s="61" t="s">
        <v>67</v>
      </c>
      <c r="C411" s="62"/>
      <c r="D411" s="72">
        <f>+E411*7.69230769230769</f>
        <v>0</v>
      </c>
      <c r="E411" s="72"/>
    </row>
    <row r="412" spans="1:5" s="42" customFormat="1" ht="17.25" customHeight="1" x14ac:dyDescent="0.25">
      <c r="A412" s="37"/>
      <c r="B412" s="61" t="s">
        <v>68</v>
      </c>
      <c r="C412" s="62"/>
      <c r="D412" s="72">
        <f>+E412*4</f>
        <v>0</v>
      </c>
      <c r="E412" s="72"/>
    </row>
    <row r="413" spans="1:5" s="42" customFormat="1" ht="12.75" customHeight="1" x14ac:dyDescent="0.25">
      <c r="A413" s="37"/>
      <c r="B413" s="61" t="s">
        <v>69</v>
      </c>
      <c r="C413" s="62"/>
      <c r="D413" s="72">
        <f>+E413*4</f>
        <v>0</v>
      </c>
      <c r="E413" s="72"/>
    </row>
    <row r="414" spans="1:5" s="42" customFormat="1" ht="12.75" customHeight="1" x14ac:dyDescent="0.25">
      <c r="A414" s="41"/>
      <c r="B414" s="65" t="s">
        <v>70</v>
      </c>
      <c r="C414" s="66"/>
      <c r="D414" s="70">
        <f>+E414*4</f>
        <v>0</v>
      </c>
      <c r="E414" s="70"/>
    </row>
    <row r="415" spans="1:5" s="42" customFormat="1" ht="15" customHeight="1" x14ac:dyDescent="0.25">
      <c r="A415" s="38" t="s">
        <v>71</v>
      </c>
      <c r="B415" s="39"/>
      <c r="C415" s="43"/>
      <c r="D415" s="69">
        <f>SUM(D416:D430)</f>
        <v>0</v>
      </c>
      <c r="E415" s="69">
        <f>SUM(E416:E430)</f>
        <v>0</v>
      </c>
    </row>
    <row r="416" spans="1:5" s="42" customFormat="1" ht="10.5" customHeight="1" x14ac:dyDescent="0.25">
      <c r="A416" s="37"/>
      <c r="B416" s="61" t="s">
        <v>72</v>
      </c>
      <c r="C416" s="62"/>
      <c r="D416" s="72">
        <f>+E416*20</f>
        <v>0</v>
      </c>
      <c r="E416" s="73"/>
    </row>
    <row r="417" spans="1:5" s="42" customFormat="1" ht="10.5" customHeight="1" x14ac:dyDescent="0.25">
      <c r="A417" s="37"/>
      <c r="B417" s="61" t="s">
        <v>73</v>
      </c>
      <c r="C417" s="62"/>
      <c r="D417" s="72">
        <f>+E417*7.69230769230769</f>
        <v>0</v>
      </c>
      <c r="E417" s="74"/>
    </row>
    <row r="418" spans="1:5" s="42" customFormat="1" ht="10.5" customHeight="1" x14ac:dyDescent="0.25">
      <c r="A418" s="37"/>
      <c r="B418" s="61" t="s">
        <v>74</v>
      </c>
      <c r="C418" s="62"/>
      <c r="D418" s="72">
        <f>+E418*4</f>
        <v>0</v>
      </c>
      <c r="E418" s="74"/>
    </row>
    <row r="419" spans="1:5" s="42" customFormat="1" ht="17.25" customHeight="1" x14ac:dyDescent="0.25">
      <c r="A419" s="37"/>
      <c r="B419" s="61" t="s">
        <v>75</v>
      </c>
      <c r="C419" s="62"/>
      <c r="D419" s="72">
        <f>+E419*4</f>
        <v>0</v>
      </c>
      <c r="E419" s="74"/>
    </row>
    <row r="420" spans="1:5" s="42" customFormat="1" ht="10.5" customHeight="1" x14ac:dyDescent="0.25">
      <c r="A420" s="37"/>
      <c r="B420" s="61" t="s">
        <v>76</v>
      </c>
      <c r="C420" s="62"/>
      <c r="D420" s="72">
        <f>+E420*20</f>
        <v>0</v>
      </c>
      <c r="E420" s="74"/>
    </row>
    <row r="421" spans="1:5" s="42" customFormat="1" ht="10.5" customHeight="1" x14ac:dyDescent="0.25">
      <c r="A421" s="37"/>
      <c r="B421" s="61" t="s">
        <v>77</v>
      </c>
      <c r="C421" s="62"/>
      <c r="D421" s="72">
        <f>+E421*7.69230769230769</f>
        <v>0</v>
      </c>
      <c r="E421" s="74"/>
    </row>
    <row r="422" spans="1:5" s="42" customFormat="1" ht="10.5" customHeight="1" x14ac:dyDescent="0.25">
      <c r="A422" s="37"/>
      <c r="B422" s="61" t="s">
        <v>78</v>
      </c>
      <c r="C422" s="62"/>
      <c r="D422" s="72">
        <f>+E422*4</f>
        <v>0</v>
      </c>
      <c r="E422" s="74"/>
    </row>
    <row r="423" spans="1:5" s="42" customFormat="1" ht="10.5" customHeight="1" x14ac:dyDescent="0.25">
      <c r="A423" s="37"/>
      <c r="B423" s="61" t="s">
        <v>79</v>
      </c>
      <c r="C423" s="62"/>
      <c r="D423" s="72">
        <f>+E423*20</f>
        <v>0</v>
      </c>
      <c r="E423" s="74"/>
    </row>
    <row r="424" spans="1:5" s="42" customFormat="1" ht="10.5" customHeight="1" x14ac:dyDescent="0.25">
      <c r="A424" s="37"/>
      <c r="B424" s="61" t="s">
        <v>80</v>
      </c>
      <c r="C424" s="62"/>
      <c r="D424" s="72">
        <f>+E424*7.69230769230769</f>
        <v>0</v>
      </c>
      <c r="E424" s="74"/>
    </row>
    <row r="425" spans="1:5" s="42" customFormat="1" ht="10.5" customHeight="1" x14ac:dyDescent="0.25">
      <c r="A425" s="37"/>
      <c r="B425" s="61" t="s">
        <v>81</v>
      </c>
      <c r="C425" s="62"/>
      <c r="D425" s="72">
        <f>+E425*4</f>
        <v>0</v>
      </c>
      <c r="E425" s="74"/>
    </row>
    <row r="426" spans="1:5" s="42" customFormat="1" ht="17.25" customHeight="1" x14ac:dyDescent="0.25">
      <c r="A426" s="37"/>
      <c r="B426" s="61" t="s">
        <v>82</v>
      </c>
      <c r="C426" s="62"/>
      <c r="D426" s="72">
        <f>+E426*20</f>
        <v>0</v>
      </c>
      <c r="E426" s="74"/>
    </row>
    <row r="427" spans="1:5" s="42" customFormat="1" ht="17.25" customHeight="1" x14ac:dyDescent="0.25">
      <c r="A427" s="37"/>
      <c r="B427" s="61" t="s">
        <v>83</v>
      </c>
      <c r="C427" s="62"/>
      <c r="D427" s="72">
        <f>+E427*7.69230769230769</f>
        <v>0</v>
      </c>
      <c r="E427" s="74"/>
    </row>
    <row r="428" spans="1:5" s="42" customFormat="1" ht="17.25" customHeight="1" x14ac:dyDescent="0.25">
      <c r="A428" s="37"/>
      <c r="B428" s="61" t="s">
        <v>84</v>
      </c>
      <c r="C428" s="62"/>
      <c r="D428" s="72">
        <f>+E428*4</f>
        <v>0</v>
      </c>
      <c r="E428" s="74"/>
    </row>
    <row r="429" spans="1:5" s="42" customFormat="1" ht="10.5" customHeight="1" x14ac:dyDescent="0.25">
      <c r="A429" s="37"/>
      <c r="B429" s="61" t="s">
        <v>85</v>
      </c>
      <c r="C429" s="62"/>
      <c r="D429" s="72">
        <f>+E429*4</f>
        <v>0</v>
      </c>
      <c r="E429" s="74"/>
    </row>
    <row r="430" spans="1:5" s="42" customFormat="1" ht="10.5" customHeight="1" x14ac:dyDescent="0.25">
      <c r="A430" s="41"/>
      <c r="B430" s="65" t="s">
        <v>86</v>
      </c>
      <c r="C430" s="66"/>
      <c r="D430" s="68" t="s">
        <v>98</v>
      </c>
      <c r="E430" s="75"/>
    </row>
    <row r="431" spans="1:5" s="42" customFormat="1" ht="15" customHeight="1" x14ac:dyDescent="0.25">
      <c r="A431" s="76" t="s">
        <v>87</v>
      </c>
      <c r="B431" s="65"/>
      <c r="C431" s="66"/>
      <c r="D431" s="68" t="s">
        <v>98</v>
      </c>
      <c r="E431" s="70">
        <f>+E399-E415</f>
        <v>0</v>
      </c>
    </row>
    <row r="433" spans="1:5" s="42" customFormat="1" ht="16.5" x14ac:dyDescent="0.25">
      <c r="A433" s="55"/>
      <c r="B433" s="56" t="s">
        <v>92</v>
      </c>
      <c r="C433" s="56" t="s">
        <v>93</v>
      </c>
      <c r="D433" s="57" t="s">
        <v>88</v>
      </c>
      <c r="E433" s="57"/>
    </row>
    <row r="434" spans="1:5" s="42" customFormat="1" x14ac:dyDescent="0.25">
      <c r="A434" s="55"/>
      <c r="B434" s="103" t="str">
        <f>+B380</f>
        <v>TVRTKA XY D.O.O.</v>
      </c>
      <c r="C434" s="98"/>
      <c r="D434" s="101" t="str">
        <f>+D380</f>
        <v>KARLOVAC</v>
      </c>
      <c r="E434" s="101"/>
    </row>
    <row r="435" spans="1:5" s="42" customFormat="1" x14ac:dyDescent="0.25">
      <c r="A435" s="55"/>
      <c r="B435" s="104" t="str">
        <f>+B381</f>
        <v>KARLOVAC, VINIČKI PUT 20</v>
      </c>
      <c r="C435" s="98"/>
      <c r="D435" s="98" t="s">
        <v>89</v>
      </c>
      <c r="E435" s="98"/>
    </row>
    <row r="436" spans="1:5" s="42" customFormat="1" ht="16.5" x14ac:dyDescent="0.25">
      <c r="A436" s="55"/>
      <c r="B436" s="99" t="s">
        <v>90</v>
      </c>
      <c r="C436" s="99" t="s">
        <v>91</v>
      </c>
      <c r="D436" s="106">
        <v>44805</v>
      </c>
      <c r="E436" s="106">
        <v>44834</v>
      </c>
    </row>
    <row r="437" spans="1:5" s="42" customFormat="1" x14ac:dyDescent="0.25">
      <c r="A437" s="55"/>
      <c r="B437" s="105" t="str">
        <f>+B383</f>
        <v>91184883380</v>
      </c>
      <c r="C437" s="98"/>
      <c r="D437" s="106"/>
      <c r="E437" s="106"/>
    </row>
    <row r="438" spans="1:5" s="42" customFormat="1" x14ac:dyDescent="0.25">
      <c r="A438" s="55"/>
      <c r="B438" s="100"/>
      <c r="C438" s="98"/>
      <c r="D438" s="106"/>
      <c r="E438" s="106"/>
    </row>
    <row r="439" spans="1:5" s="42" customFormat="1" ht="6" customHeight="1" x14ac:dyDescent="0.25">
      <c r="A439" s="55"/>
      <c r="B439" s="55"/>
      <c r="C439" s="55"/>
      <c r="D439" s="55"/>
      <c r="E439" s="55"/>
    </row>
    <row r="440" spans="1:5" s="42" customFormat="1" ht="16.5" x14ac:dyDescent="0.25">
      <c r="A440" s="57" t="s">
        <v>97</v>
      </c>
      <c r="B440" s="57"/>
      <c r="C440" s="57"/>
      <c r="D440" s="56" t="s">
        <v>95</v>
      </c>
      <c r="E440" s="56" t="s">
        <v>96</v>
      </c>
    </row>
    <row r="441" spans="1:5" s="42" customFormat="1" ht="17.25" customHeight="1" x14ac:dyDescent="0.25">
      <c r="A441" s="38" t="s">
        <v>94</v>
      </c>
      <c r="B441" s="39"/>
      <c r="C441" s="43"/>
      <c r="D441" s="58"/>
      <c r="E441" s="58"/>
    </row>
    <row r="442" spans="1:5" s="42" customFormat="1" ht="15" customHeight="1" x14ac:dyDescent="0.25">
      <c r="A442" s="35" t="s">
        <v>44</v>
      </c>
      <c r="B442" s="36"/>
      <c r="C442" s="44"/>
      <c r="D442" s="59">
        <f>SUM(D443:D452)</f>
        <v>0</v>
      </c>
      <c r="E442" s="60" t="s">
        <v>98</v>
      </c>
    </row>
    <row r="443" spans="1:5" s="42" customFormat="1" x14ac:dyDescent="0.25">
      <c r="A443" s="37"/>
      <c r="B443" s="61" t="s">
        <v>45</v>
      </c>
      <c r="C443" s="62"/>
      <c r="D443" s="63"/>
      <c r="E443" s="64" t="s">
        <v>98</v>
      </c>
    </row>
    <row r="444" spans="1:5" s="42" customFormat="1" x14ac:dyDescent="0.25">
      <c r="A444" s="37"/>
      <c r="B444" s="61" t="s">
        <v>46</v>
      </c>
      <c r="C444" s="62"/>
      <c r="D444" s="63"/>
      <c r="E444" s="64" t="s">
        <v>98</v>
      </c>
    </row>
    <row r="445" spans="1:5" s="42" customFormat="1" x14ac:dyDescent="0.25">
      <c r="A445" s="37"/>
      <c r="B445" s="61" t="s">
        <v>47</v>
      </c>
      <c r="C445" s="62"/>
      <c r="D445" s="63"/>
      <c r="E445" s="64" t="s">
        <v>98</v>
      </c>
    </row>
    <row r="446" spans="1:5" s="42" customFormat="1" x14ac:dyDescent="0.25">
      <c r="A446" s="37"/>
      <c r="B446" s="61" t="s">
        <v>48</v>
      </c>
      <c r="C446" s="62"/>
      <c r="D446" s="63"/>
      <c r="E446" s="64" t="s">
        <v>98</v>
      </c>
    </row>
    <row r="447" spans="1:5" s="42" customFormat="1" x14ac:dyDescent="0.25">
      <c r="A447" s="37"/>
      <c r="B447" s="61" t="s">
        <v>49</v>
      </c>
      <c r="C447" s="62"/>
      <c r="D447" s="63"/>
      <c r="E447" s="64" t="s">
        <v>98</v>
      </c>
    </row>
    <row r="448" spans="1:5" s="42" customFormat="1" x14ac:dyDescent="0.25">
      <c r="A448" s="37"/>
      <c r="B448" s="61" t="s">
        <v>50</v>
      </c>
      <c r="C448" s="62"/>
      <c r="D448" s="63"/>
      <c r="E448" s="64" t="s">
        <v>98</v>
      </c>
    </row>
    <row r="449" spans="1:5" s="42" customFormat="1" x14ac:dyDescent="0.25">
      <c r="A449" s="37"/>
      <c r="B449" s="61" t="s">
        <v>51</v>
      </c>
      <c r="C449" s="62"/>
      <c r="D449" s="63"/>
      <c r="E449" s="64" t="s">
        <v>98</v>
      </c>
    </row>
    <row r="450" spans="1:5" s="42" customFormat="1" x14ac:dyDescent="0.25">
      <c r="A450" s="37"/>
      <c r="B450" s="61" t="s">
        <v>52</v>
      </c>
      <c r="C450" s="62"/>
      <c r="D450" s="63"/>
      <c r="E450" s="64" t="s">
        <v>98</v>
      </c>
    </row>
    <row r="451" spans="1:5" s="42" customFormat="1" x14ac:dyDescent="0.25">
      <c r="A451" s="37"/>
      <c r="B451" s="61" t="s">
        <v>53</v>
      </c>
      <c r="C451" s="62"/>
      <c r="D451" s="63"/>
      <c r="E451" s="64" t="s">
        <v>98</v>
      </c>
    </row>
    <row r="452" spans="1:5" s="42" customFormat="1" x14ac:dyDescent="0.25">
      <c r="A452" s="41"/>
      <c r="B452" s="65" t="s">
        <v>54</v>
      </c>
      <c r="C452" s="66"/>
      <c r="D452" s="67"/>
      <c r="E452" s="68" t="s">
        <v>98</v>
      </c>
    </row>
    <row r="453" spans="1:5" s="42" customFormat="1" ht="15" customHeight="1" x14ac:dyDescent="0.25">
      <c r="A453" s="38" t="s">
        <v>55</v>
      </c>
      <c r="B453" s="39"/>
      <c r="C453" s="43"/>
      <c r="D453" s="69">
        <f>SUM(D454:D468)</f>
        <v>0</v>
      </c>
      <c r="E453" s="70">
        <f>SUM(E454:E468)</f>
        <v>0</v>
      </c>
    </row>
    <row r="454" spans="1:5" s="42" customFormat="1" ht="12.75" customHeight="1" x14ac:dyDescent="0.25">
      <c r="A454" s="40"/>
      <c r="B454" s="36" t="s">
        <v>56</v>
      </c>
      <c r="C454" s="44"/>
      <c r="D454" s="71">
        <f>+E454*20</f>
        <v>0</v>
      </c>
      <c r="E454" s="71"/>
    </row>
    <row r="455" spans="1:5" s="42" customFormat="1" ht="12.75" customHeight="1" x14ac:dyDescent="0.25">
      <c r="A455" s="37"/>
      <c r="B455" s="61" t="s">
        <v>57</v>
      </c>
      <c r="C455" s="62"/>
      <c r="D455" s="72">
        <f>+E455*7.69230769230769</f>
        <v>0</v>
      </c>
      <c r="E455" s="72"/>
    </row>
    <row r="456" spans="1:5" s="42" customFormat="1" ht="12.75" customHeight="1" x14ac:dyDescent="0.25">
      <c r="A456" s="37"/>
      <c r="B456" s="61" t="s">
        <v>58</v>
      </c>
      <c r="C456" s="62"/>
      <c r="D456" s="72">
        <f>+E456*4</f>
        <v>0</v>
      </c>
      <c r="E456" s="72"/>
    </row>
    <row r="457" spans="1:5" s="42" customFormat="1" ht="17.25" customHeight="1" x14ac:dyDescent="0.25">
      <c r="A457" s="37"/>
      <c r="B457" s="61" t="s">
        <v>59</v>
      </c>
      <c r="C457" s="62"/>
      <c r="D457" s="72">
        <f>+E457*4</f>
        <v>0</v>
      </c>
      <c r="E457" s="72"/>
    </row>
    <row r="458" spans="1:5" s="42" customFormat="1" ht="12.75" customHeight="1" x14ac:dyDescent="0.25">
      <c r="A458" s="37"/>
      <c r="B458" s="61" t="s">
        <v>60</v>
      </c>
      <c r="C458" s="62"/>
      <c r="D458" s="72">
        <f>+E458*20</f>
        <v>0</v>
      </c>
      <c r="E458" s="72">
        <f>+'INO URA ROBE'!M297</f>
        <v>0</v>
      </c>
    </row>
    <row r="459" spans="1:5" s="42" customFormat="1" ht="12.75" customHeight="1" x14ac:dyDescent="0.25">
      <c r="A459" s="37"/>
      <c r="B459" s="61" t="s">
        <v>61</v>
      </c>
      <c r="C459" s="62"/>
      <c r="D459" s="72">
        <f>+E459*7.69230769230769</f>
        <v>0</v>
      </c>
      <c r="E459" s="72">
        <f>+'INO URA ROBE'!N297</f>
        <v>0</v>
      </c>
    </row>
    <row r="460" spans="1:5" s="42" customFormat="1" ht="12.75" customHeight="1" x14ac:dyDescent="0.25">
      <c r="A460" s="37"/>
      <c r="B460" s="61" t="s">
        <v>62</v>
      </c>
      <c r="C460" s="62"/>
      <c r="D460" s="72">
        <f>+E460*4</f>
        <v>0</v>
      </c>
      <c r="E460" s="72">
        <f>+'INO URA ROBE'!O297</f>
        <v>0</v>
      </c>
    </row>
    <row r="461" spans="1:5" s="42" customFormat="1" ht="12.75" customHeight="1" x14ac:dyDescent="0.25">
      <c r="A461" s="37"/>
      <c r="B461" s="61" t="s">
        <v>63</v>
      </c>
      <c r="C461" s="62"/>
      <c r="D461" s="72">
        <f>+E461*20</f>
        <v>0</v>
      </c>
      <c r="E461" s="72">
        <f>+'INO URA USLUGE'!M297</f>
        <v>0</v>
      </c>
    </row>
    <row r="462" spans="1:5" s="42" customFormat="1" ht="12.75" customHeight="1" x14ac:dyDescent="0.25">
      <c r="A462" s="37"/>
      <c r="B462" s="61" t="s">
        <v>64</v>
      </c>
      <c r="C462" s="62"/>
      <c r="D462" s="72">
        <f>+E462*7.69230769230769</f>
        <v>0</v>
      </c>
      <c r="E462" s="72">
        <f>+'INO URA USLUGE'!N297</f>
        <v>0</v>
      </c>
    </row>
    <row r="463" spans="1:5" s="42" customFormat="1" ht="12.75" customHeight="1" x14ac:dyDescent="0.25">
      <c r="A463" s="37"/>
      <c r="B463" s="61" t="s">
        <v>65</v>
      </c>
      <c r="C463" s="62"/>
      <c r="D463" s="72">
        <f>+E463*4</f>
        <v>0</v>
      </c>
      <c r="E463" s="72">
        <f>+'INO URA USLUGE'!O297</f>
        <v>0</v>
      </c>
    </row>
    <row r="464" spans="1:5" s="42" customFormat="1" ht="17.25" customHeight="1" x14ac:dyDescent="0.25">
      <c r="A464" s="37"/>
      <c r="B464" s="61" t="s">
        <v>66</v>
      </c>
      <c r="C464" s="62"/>
      <c r="D464" s="72">
        <f>+E464*20</f>
        <v>0</v>
      </c>
      <c r="E464" s="72"/>
    </row>
    <row r="465" spans="1:5" s="42" customFormat="1" ht="17.25" customHeight="1" x14ac:dyDescent="0.25">
      <c r="A465" s="37"/>
      <c r="B465" s="61" t="s">
        <v>67</v>
      </c>
      <c r="C465" s="62"/>
      <c r="D465" s="72">
        <f>+E465*7.69230769230769</f>
        <v>0</v>
      </c>
      <c r="E465" s="72"/>
    </row>
    <row r="466" spans="1:5" s="42" customFormat="1" ht="17.25" customHeight="1" x14ac:dyDescent="0.25">
      <c r="A466" s="37"/>
      <c r="B466" s="61" t="s">
        <v>68</v>
      </c>
      <c r="C466" s="62"/>
      <c r="D466" s="72">
        <f>+E466*4</f>
        <v>0</v>
      </c>
      <c r="E466" s="72"/>
    </row>
    <row r="467" spans="1:5" s="42" customFormat="1" ht="12.75" customHeight="1" x14ac:dyDescent="0.25">
      <c r="A467" s="37"/>
      <c r="B467" s="61" t="s">
        <v>69</v>
      </c>
      <c r="C467" s="62"/>
      <c r="D467" s="72">
        <f>+E467*4</f>
        <v>0</v>
      </c>
      <c r="E467" s="72"/>
    </row>
    <row r="468" spans="1:5" s="42" customFormat="1" ht="12.75" customHeight="1" x14ac:dyDescent="0.25">
      <c r="A468" s="41"/>
      <c r="B468" s="65" t="s">
        <v>70</v>
      </c>
      <c r="C468" s="66"/>
      <c r="D468" s="70">
        <f>+E468*4</f>
        <v>0</v>
      </c>
      <c r="E468" s="70"/>
    </row>
    <row r="469" spans="1:5" s="42" customFormat="1" ht="15" customHeight="1" x14ac:dyDescent="0.25">
      <c r="A469" s="38" t="s">
        <v>71</v>
      </c>
      <c r="B469" s="39"/>
      <c r="C469" s="43"/>
      <c r="D469" s="69">
        <f>SUM(D470:D484)</f>
        <v>0</v>
      </c>
      <c r="E469" s="69">
        <f>SUM(E470:E484)</f>
        <v>0</v>
      </c>
    </row>
    <row r="470" spans="1:5" s="42" customFormat="1" ht="10.5" customHeight="1" x14ac:dyDescent="0.25">
      <c r="A470" s="37"/>
      <c r="B470" s="61" t="s">
        <v>72</v>
      </c>
      <c r="C470" s="62"/>
      <c r="D470" s="72">
        <f>+E470*20</f>
        <v>0</v>
      </c>
      <c r="E470" s="73"/>
    </row>
    <row r="471" spans="1:5" s="42" customFormat="1" ht="10.5" customHeight="1" x14ac:dyDescent="0.25">
      <c r="A471" s="37"/>
      <c r="B471" s="61" t="s">
        <v>73</v>
      </c>
      <c r="C471" s="62"/>
      <c r="D471" s="72">
        <f>+E471*7.69230769230769</f>
        <v>0</v>
      </c>
      <c r="E471" s="74"/>
    </row>
    <row r="472" spans="1:5" s="42" customFormat="1" ht="10.5" customHeight="1" x14ac:dyDescent="0.25">
      <c r="A472" s="37"/>
      <c r="B472" s="61" t="s">
        <v>74</v>
      </c>
      <c r="C472" s="62"/>
      <c r="D472" s="72">
        <f>+E472*4</f>
        <v>0</v>
      </c>
      <c r="E472" s="74"/>
    </row>
    <row r="473" spans="1:5" s="42" customFormat="1" ht="17.25" customHeight="1" x14ac:dyDescent="0.25">
      <c r="A473" s="37"/>
      <c r="B473" s="61" t="s">
        <v>75</v>
      </c>
      <c r="C473" s="62"/>
      <c r="D473" s="72">
        <f>+E473*4</f>
        <v>0</v>
      </c>
      <c r="E473" s="74"/>
    </row>
    <row r="474" spans="1:5" s="42" customFormat="1" ht="10.5" customHeight="1" x14ac:dyDescent="0.25">
      <c r="A474" s="37"/>
      <c r="B474" s="61" t="s">
        <v>76</v>
      </c>
      <c r="C474" s="62"/>
      <c r="D474" s="72">
        <f>+E474*20</f>
        <v>0</v>
      </c>
      <c r="E474" s="74"/>
    </row>
    <row r="475" spans="1:5" s="42" customFormat="1" ht="10.5" customHeight="1" x14ac:dyDescent="0.25">
      <c r="A475" s="37"/>
      <c r="B475" s="61" t="s">
        <v>77</v>
      </c>
      <c r="C475" s="62"/>
      <c r="D475" s="72">
        <f>+E475*7.69230769230769</f>
        <v>0</v>
      </c>
      <c r="E475" s="74"/>
    </row>
    <row r="476" spans="1:5" s="42" customFormat="1" ht="10.5" customHeight="1" x14ac:dyDescent="0.25">
      <c r="A476" s="37"/>
      <c r="B476" s="61" t="s">
        <v>78</v>
      </c>
      <c r="C476" s="62"/>
      <c r="D476" s="72">
        <f>+E476*4</f>
        <v>0</v>
      </c>
      <c r="E476" s="74"/>
    </row>
    <row r="477" spans="1:5" s="42" customFormat="1" ht="10.5" customHeight="1" x14ac:dyDescent="0.25">
      <c r="A477" s="37"/>
      <c r="B477" s="61" t="s">
        <v>79</v>
      </c>
      <c r="C477" s="62"/>
      <c r="D477" s="72">
        <f>+E477*20</f>
        <v>0</v>
      </c>
      <c r="E477" s="74"/>
    </row>
    <row r="478" spans="1:5" s="42" customFormat="1" ht="10.5" customHeight="1" x14ac:dyDescent="0.25">
      <c r="A478" s="37"/>
      <c r="B478" s="61" t="s">
        <v>80</v>
      </c>
      <c r="C478" s="62"/>
      <c r="D478" s="72">
        <f>+E478*7.69230769230769</f>
        <v>0</v>
      </c>
      <c r="E478" s="74"/>
    </row>
    <row r="479" spans="1:5" s="42" customFormat="1" ht="10.5" customHeight="1" x14ac:dyDescent="0.25">
      <c r="A479" s="37"/>
      <c r="B479" s="61" t="s">
        <v>81</v>
      </c>
      <c r="C479" s="62"/>
      <c r="D479" s="72">
        <f>+E479*4</f>
        <v>0</v>
      </c>
      <c r="E479" s="74"/>
    </row>
    <row r="480" spans="1:5" s="42" customFormat="1" ht="17.25" customHeight="1" x14ac:dyDescent="0.25">
      <c r="A480" s="37"/>
      <c r="B480" s="61" t="s">
        <v>82</v>
      </c>
      <c r="C480" s="62"/>
      <c r="D480" s="72">
        <f>+E480*20</f>
        <v>0</v>
      </c>
      <c r="E480" s="74"/>
    </row>
    <row r="481" spans="1:5" s="42" customFormat="1" ht="17.25" customHeight="1" x14ac:dyDescent="0.25">
      <c r="A481" s="37"/>
      <c r="B481" s="61" t="s">
        <v>83</v>
      </c>
      <c r="C481" s="62"/>
      <c r="D481" s="72">
        <f>+E481*7.69230769230769</f>
        <v>0</v>
      </c>
      <c r="E481" s="74"/>
    </row>
    <row r="482" spans="1:5" s="42" customFormat="1" ht="17.25" customHeight="1" x14ac:dyDescent="0.25">
      <c r="A482" s="37"/>
      <c r="B482" s="61" t="s">
        <v>84</v>
      </c>
      <c r="C482" s="62"/>
      <c r="D482" s="72">
        <f>+E482*4</f>
        <v>0</v>
      </c>
      <c r="E482" s="74"/>
    </row>
    <row r="483" spans="1:5" s="42" customFormat="1" ht="10.5" customHeight="1" x14ac:dyDescent="0.25">
      <c r="A483" s="37"/>
      <c r="B483" s="61" t="s">
        <v>85</v>
      </c>
      <c r="C483" s="62"/>
      <c r="D483" s="72">
        <f>+E483*4</f>
        <v>0</v>
      </c>
      <c r="E483" s="74"/>
    </row>
    <row r="484" spans="1:5" s="42" customFormat="1" ht="10.5" customHeight="1" x14ac:dyDescent="0.25">
      <c r="A484" s="41"/>
      <c r="B484" s="65" t="s">
        <v>86</v>
      </c>
      <c r="C484" s="66"/>
      <c r="D484" s="68" t="s">
        <v>98</v>
      </c>
      <c r="E484" s="75"/>
    </row>
    <row r="485" spans="1:5" s="42" customFormat="1" ht="15" customHeight="1" x14ac:dyDescent="0.25">
      <c r="A485" s="76" t="s">
        <v>87</v>
      </c>
      <c r="B485" s="65"/>
      <c r="C485" s="66"/>
      <c r="D485" s="68" t="s">
        <v>98</v>
      </c>
      <c r="E485" s="70">
        <f>+E453-E469</f>
        <v>0</v>
      </c>
    </row>
    <row r="487" spans="1:5" s="42" customFormat="1" ht="16.5" x14ac:dyDescent="0.25">
      <c r="A487" s="55"/>
      <c r="B487" s="56" t="s">
        <v>92</v>
      </c>
      <c r="C487" s="56" t="s">
        <v>93</v>
      </c>
      <c r="D487" s="57" t="s">
        <v>88</v>
      </c>
      <c r="E487" s="57"/>
    </row>
    <row r="488" spans="1:5" s="42" customFormat="1" x14ac:dyDescent="0.25">
      <c r="A488" s="55"/>
      <c r="B488" s="103" t="str">
        <f>+B434</f>
        <v>TVRTKA XY D.O.O.</v>
      </c>
      <c r="C488" s="98"/>
      <c r="D488" s="101" t="str">
        <f>+D434</f>
        <v>KARLOVAC</v>
      </c>
      <c r="E488" s="101"/>
    </row>
    <row r="489" spans="1:5" s="42" customFormat="1" x14ac:dyDescent="0.25">
      <c r="A489" s="55"/>
      <c r="B489" s="104" t="str">
        <f>+B435</f>
        <v>KARLOVAC, VINIČKI PUT 20</v>
      </c>
      <c r="C489" s="98"/>
      <c r="D489" s="98" t="s">
        <v>89</v>
      </c>
      <c r="E489" s="98"/>
    </row>
    <row r="490" spans="1:5" s="42" customFormat="1" ht="16.5" x14ac:dyDescent="0.25">
      <c r="A490" s="55"/>
      <c r="B490" s="99" t="s">
        <v>90</v>
      </c>
      <c r="C490" s="99" t="s">
        <v>91</v>
      </c>
      <c r="D490" s="106">
        <v>44835</v>
      </c>
      <c r="E490" s="106">
        <v>44865</v>
      </c>
    </row>
    <row r="491" spans="1:5" s="42" customFormat="1" x14ac:dyDescent="0.25">
      <c r="A491" s="55"/>
      <c r="B491" s="105" t="str">
        <f>+B437</f>
        <v>91184883380</v>
      </c>
      <c r="C491" s="98"/>
      <c r="D491" s="106"/>
      <c r="E491" s="106"/>
    </row>
    <row r="492" spans="1:5" s="42" customFormat="1" x14ac:dyDescent="0.25">
      <c r="A492" s="55"/>
      <c r="B492" s="100"/>
      <c r="C492" s="98"/>
      <c r="D492" s="106"/>
      <c r="E492" s="106"/>
    </row>
    <row r="493" spans="1:5" s="42" customFormat="1" ht="6" customHeight="1" x14ac:dyDescent="0.25">
      <c r="A493" s="55"/>
      <c r="B493" s="55"/>
      <c r="C493" s="55"/>
      <c r="D493" s="55"/>
      <c r="E493" s="55"/>
    </row>
    <row r="494" spans="1:5" s="42" customFormat="1" ht="16.5" x14ac:dyDescent="0.25">
      <c r="A494" s="57" t="s">
        <v>97</v>
      </c>
      <c r="B494" s="57"/>
      <c r="C494" s="57"/>
      <c r="D494" s="56" t="s">
        <v>95</v>
      </c>
      <c r="E494" s="56" t="s">
        <v>96</v>
      </c>
    </row>
    <row r="495" spans="1:5" s="42" customFormat="1" ht="17.25" customHeight="1" x14ac:dyDescent="0.25">
      <c r="A495" s="38" t="s">
        <v>94</v>
      </c>
      <c r="B495" s="39"/>
      <c r="C495" s="43"/>
      <c r="D495" s="58"/>
      <c r="E495" s="58"/>
    </row>
    <row r="496" spans="1:5" s="42" customFormat="1" ht="15" customHeight="1" x14ac:dyDescent="0.25">
      <c r="A496" s="35" t="s">
        <v>44</v>
      </c>
      <c r="B496" s="36"/>
      <c r="C496" s="44"/>
      <c r="D496" s="59">
        <f>SUM(D497:D506)</f>
        <v>0</v>
      </c>
      <c r="E496" s="60" t="s">
        <v>98</v>
      </c>
    </row>
    <row r="497" spans="1:5" s="42" customFormat="1" x14ac:dyDescent="0.25">
      <c r="A497" s="37"/>
      <c r="B497" s="61" t="s">
        <v>45</v>
      </c>
      <c r="C497" s="62"/>
      <c r="D497" s="63"/>
      <c r="E497" s="64" t="s">
        <v>98</v>
      </c>
    </row>
    <row r="498" spans="1:5" s="42" customFormat="1" x14ac:dyDescent="0.25">
      <c r="A498" s="37"/>
      <c r="B498" s="61" t="s">
        <v>46</v>
      </c>
      <c r="C498" s="62"/>
      <c r="D498" s="63"/>
      <c r="E498" s="64" t="s">
        <v>98</v>
      </c>
    </row>
    <row r="499" spans="1:5" s="42" customFormat="1" x14ac:dyDescent="0.25">
      <c r="A499" s="37"/>
      <c r="B499" s="61" t="s">
        <v>47</v>
      </c>
      <c r="C499" s="62"/>
      <c r="D499" s="63"/>
      <c r="E499" s="64" t="s">
        <v>98</v>
      </c>
    </row>
    <row r="500" spans="1:5" s="42" customFormat="1" x14ac:dyDescent="0.25">
      <c r="A500" s="37"/>
      <c r="B500" s="61" t="s">
        <v>48</v>
      </c>
      <c r="C500" s="62"/>
      <c r="D500" s="63"/>
      <c r="E500" s="64" t="s">
        <v>98</v>
      </c>
    </row>
    <row r="501" spans="1:5" s="42" customFormat="1" x14ac:dyDescent="0.25">
      <c r="A501" s="37"/>
      <c r="B501" s="61" t="s">
        <v>49</v>
      </c>
      <c r="C501" s="62"/>
      <c r="D501" s="63"/>
      <c r="E501" s="64" t="s">
        <v>98</v>
      </c>
    </row>
    <row r="502" spans="1:5" s="42" customFormat="1" x14ac:dyDescent="0.25">
      <c r="A502" s="37"/>
      <c r="B502" s="61" t="s">
        <v>50</v>
      </c>
      <c r="C502" s="62"/>
      <c r="D502" s="63"/>
      <c r="E502" s="64" t="s">
        <v>98</v>
      </c>
    </row>
    <row r="503" spans="1:5" s="42" customFormat="1" x14ac:dyDescent="0.25">
      <c r="A503" s="37"/>
      <c r="B503" s="61" t="s">
        <v>51</v>
      </c>
      <c r="C503" s="62"/>
      <c r="D503" s="63"/>
      <c r="E503" s="64" t="s">
        <v>98</v>
      </c>
    </row>
    <row r="504" spans="1:5" s="42" customFormat="1" x14ac:dyDescent="0.25">
      <c r="A504" s="37"/>
      <c r="B504" s="61" t="s">
        <v>52</v>
      </c>
      <c r="C504" s="62"/>
      <c r="D504" s="63"/>
      <c r="E504" s="64" t="s">
        <v>98</v>
      </c>
    </row>
    <row r="505" spans="1:5" s="42" customFormat="1" x14ac:dyDescent="0.25">
      <c r="A505" s="37"/>
      <c r="B505" s="61" t="s">
        <v>53</v>
      </c>
      <c r="C505" s="62"/>
      <c r="D505" s="63"/>
      <c r="E505" s="64" t="s">
        <v>98</v>
      </c>
    </row>
    <row r="506" spans="1:5" s="42" customFormat="1" x14ac:dyDescent="0.25">
      <c r="A506" s="41"/>
      <c r="B506" s="65" t="s">
        <v>54</v>
      </c>
      <c r="C506" s="66"/>
      <c r="D506" s="67"/>
      <c r="E506" s="68" t="s">
        <v>98</v>
      </c>
    </row>
    <row r="507" spans="1:5" s="42" customFormat="1" ht="15" customHeight="1" x14ac:dyDescent="0.25">
      <c r="A507" s="38" t="s">
        <v>55</v>
      </c>
      <c r="B507" s="39"/>
      <c r="C507" s="43"/>
      <c r="D507" s="69">
        <f>SUM(D508:D522)</f>
        <v>0</v>
      </c>
      <c r="E507" s="70">
        <f>SUM(E508:E522)</f>
        <v>0</v>
      </c>
    </row>
    <row r="508" spans="1:5" s="42" customFormat="1" ht="12.75" customHeight="1" x14ac:dyDescent="0.25">
      <c r="A508" s="40"/>
      <c r="B508" s="36" t="s">
        <v>56</v>
      </c>
      <c r="C508" s="44"/>
      <c r="D508" s="71">
        <f>+E508*20</f>
        <v>0</v>
      </c>
      <c r="E508" s="71"/>
    </row>
    <row r="509" spans="1:5" s="42" customFormat="1" ht="12.75" customHeight="1" x14ac:dyDescent="0.25">
      <c r="A509" s="37"/>
      <c r="B509" s="61" t="s">
        <v>57</v>
      </c>
      <c r="C509" s="62"/>
      <c r="D509" s="72">
        <f>+E509*7.69230769230769</f>
        <v>0</v>
      </c>
      <c r="E509" s="72"/>
    </row>
    <row r="510" spans="1:5" s="42" customFormat="1" ht="12.75" customHeight="1" x14ac:dyDescent="0.25">
      <c r="A510" s="37"/>
      <c r="B510" s="61" t="s">
        <v>58</v>
      </c>
      <c r="C510" s="62"/>
      <c r="D510" s="72">
        <f>+E510*4</f>
        <v>0</v>
      </c>
      <c r="E510" s="72"/>
    </row>
    <row r="511" spans="1:5" s="42" customFormat="1" ht="17.25" customHeight="1" x14ac:dyDescent="0.25">
      <c r="A511" s="37"/>
      <c r="B511" s="61" t="s">
        <v>59</v>
      </c>
      <c r="C511" s="62"/>
      <c r="D511" s="72">
        <f>+E511*4</f>
        <v>0</v>
      </c>
      <c r="E511" s="72"/>
    </row>
    <row r="512" spans="1:5" s="42" customFormat="1" ht="12.75" customHeight="1" x14ac:dyDescent="0.25">
      <c r="A512" s="37"/>
      <c r="B512" s="61" t="s">
        <v>60</v>
      </c>
      <c r="C512" s="62"/>
      <c r="D512" s="72">
        <f>+E512*20</f>
        <v>0</v>
      </c>
      <c r="E512" s="72">
        <f>+'INO URA ROBE'!M330</f>
        <v>0</v>
      </c>
    </row>
    <row r="513" spans="1:5" s="42" customFormat="1" ht="12.75" customHeight="1" x14ac:dyDescent="0.25">
      <c r="A513" s="37"/>
      <c r="B513" s="61" t="s">
        <v>61</v>
      </c>
      <c r="C513" s="62"/>
      <c r="D513" s="72">
        <f>+E513*7.69230769230769</f>
        <v>0</v>
      </c>
      <c r="E513" s="72">
        <f>+'INO URA ROBE'!N330</f>
        <v>0</v>
      </c>
    </row>
    <row r="514" spans="1:5" s="42" customFormat="1" ht="12.75" customHeight="1" x14ac:dyDescent="0.25">
      <c r="A514" s="37"/>
      <c r="B514" s="61" t="s">
        <v>62</v>
      </c>
      <c r="C514" s="62"/>
      <c r="D514" s="72">
        <f>+E514*4</f>
        <v>0</v>
      </c>
      <c r="E514" s="72">
        <f>+'INO URA ROBE'!O330</f>
        <v>0</v>
      </c>
    </row>
    <row r="515" spans="1:5" s="42" customFormat="1" ht="12.75" customHeight="1" x14ac:dyDescent="0.25">
      <c r="A515" s="37"/>
      <c r="B515" s="61" t="s">
        <v>63</v>
      </c>
      <c r="C515" s="62"/>
      <c r="D515" s="72">
        <f>+E515*20</f>
        <v>0</v>
      </c>
      <c r="E515" s="72">
        <f>+'INO URA USLUGE'!M330</f>
        <v>0</v>
      </c>
    </row>
    <row r="516" spans="1:5" s="42" customFormat="1" ht="12.75" customHeight="1" x14ac:dyDescent="0.25">
      <c r="A516" s="37"/>
      <c r="B516" s="61" t="s">
        <v>64</v>
      </c>
      <c r="C516" s="62"/>
      <c r="D516" s="72">
        <f>+E516*7.69230769230769</f>
        <v>0</v>
      </c>
      <c r="E516" s="72">
        <f>+'INO URA USLUGE'!N330</f>
        <v>0</v>
      </c>
    </row>
    <row r="517" spans="1:5" s="42" customFormat="1" ht="12.75" customHeight="1" x14ac:dyDescent="0.25">
      <c r="A517" s="37"/>
      <c r="B517" s="61" t="s">
        <v>65</v>
      </c>
      <c r="C517" s="62"/>
      <c r="D517" s="72">
        <f>+E517*4</f>
        <v>0</v>
      </c>
      <c r="E517" s="72">
        <f>+'INO URA USLUGE'!O330</f>
        <v>0</v>
      </c>
    </row>
    <row r="518" spans="1:5" s="42" customFormat="1" ht="17.25" customHeight="1" x14ac:dyDescent="0.25">
      <c r="A518" s="37"/>
      <c r="B518" s="61" t="s">
        <v>66</v>
      </c>
      <c r="C518" s="62"/>
      <c r="D518" s="72">
        <f>+E518*20</f>
        <v>0</v>
      </c>
      <c r="E518" s="72"/>
    </row>
    <row r="519" spans="1:5" s="42" customFormat="1" ht="17.25" customHeight="1" x14ac:dyDescent="0.25">
      <c r="A519" s="37"/>
      <c r="B519" s="61" t="s">
        <v>67</v>
      </c>
      <c r="C519" s="62"/>
      <c r="D519" s="72">
        <f>+E519*7.69230769230769</f>
        <v>0</v>
      </c>
      <c r="E519" s="72"/>
    </row>
    <row r="520" spans="1:5" s="42" customFormat="1" ht="17.25" customHeight="1" x14ac:dyDescent="0.25">
      <c r="A520" s="37"/>
      <c r="B520" s="61" t="s">
        <v>68</v>
      </c>
      <c r="C520" s="62"/>
      <c r="D520" s="72">
        <f>+E520*4</f>
        <v>0</v>
      </c>
      <c r="E520" s="72"/>
    </row>
    <row r="521" spans="1:5" s="42" customFormat="1" ht="12.75" customHeight="1" x14ac:dyDescent="0.25">
      <c r="A521" s="37"/>
      <c r="B521" s="61" t="s">
        <v>69</v>
      </c>
      <c r="C521" s="62"/>
      <c r="D521" s="72">
        <f>+E521*4</f>
        <v>0</v>
      </c>
      <c r="E521" s="72"/>
    </row>
    <row r="522" spans="1:5" s="42" customFormat="1" ht="12.75" customHeight="1" x14ac:dyDescent="0.25">
      <c r="A522" s="41"/>
      <c r="B522" s="65" t="s">
        <v>70</v>
      </c>
      <c r="C522" s="66"/>
      <c r="D522" s="70">
        <f>+E522*4</f>
        <v>0</v>
      </c>
      <c r="E522" s="70"/>
    </row>
    <row r="523" spans="1:5" s="42" customFormat="1" ht="15" customHeight="1" x14ac:dyDescent="0.25">
      <c r="A523" s="38" t="s">
        <v>71</v>
      </c>
      <c r="B523" s="39"/>
      <c r="C523" s="43"/>
      <c r="D523" s="69">
        <f>SUM(D524:D538)</f>
        <v>0</v>
      </c>
      <c r="E523" s="69">
        <f>SUM(E524:E538)</f>
        <v>0</v>
      </c>
    </row>
    <row r="524" spans="1:5" s="42" customFormat="1" ht="10.5" customHeight="1" x14ac:dyDescent="0.25">
      <c r="A524" s="37"/>
      <c r="B524" s="61" t="s">
        <v>72</v>
      </c>
      <c r="C524" s="62"/>
      <c r="D524" s="72">
        <f>+E524*20</f>
        <v>0</v>
      </c>
      <c r="E524" s="73"/>
    </row>
    <row r="525" spans="1:5" s="42" customFormat="1" ht="10.5" customHeight="1" x14ac:dyDescent="0.25">
      <c r="A525" s="37"/>
      <c r="B525" s="61" t="s">
        <v>73</v>
      </c>
      <c r="C525" s="62"/>
      <c r="D525" s="72">
        <f>+E525*7.69230769230769</f>
        <v>0</v>
      </c>
      <c r="E525" s="74"/>
    </row>
    <row r="526" spans="1:5" s="42" customFormat="1" ht="10.5" customHeight="1" x14ac:dyDescent="0.25">
      <c r="A526" s="37"/>
      <c r="B526" s="61" t="s">
        <v>74</v>
      </c>
      <c r="C526" s="62"/>
      <c r="D526" s="72">
        <f>+E526*4</f>
        <v>0</v>
      </c>
      <c r="E526" s="74"/>
    </row>
    <row r="527" spans="1:5" s="42" customFormat="1" ht="17.25" customHeight="1" x14ac:dyDescent="0.25">
      <c r="A527" s="37"/>
      <c r="B527" s="61" t="s">
        <v>75</v>
      </c>
      <c r="C527" s="62"/>
      <c r="D527" s="72">
        <f>+E527*4</f>
        <v>0</v>
      </c>
      <c r="E527" s="74"/>
    </row>
    <row r="528" spans="1:5" s="42" customFormat="1" ht="10.5" customHeight="1" x14ac:dyDescent="0.25">
      <c r="A528" s="37"/>
      <c r="B528" s="61" t="s">
        <v>76</v>
      </c>
      <c r="C528" s="62"/>
      <c r="D528" s="72">
        <f>+E528*20</f>
        <v>0</v>
      </c>
      <c r="E528" s="74"/>
    </row>
    <row r="529" spans="1:5" s="42" customFormat="1" ht="10.5" customHeight="1" x14ac:dyDescent="0.25">
      <c r="A529" s="37"/>
      <c r="B529" s="61" t="s">
        <v>77</v>
      </c>
      <c r="C529" s="62"/>
      <c r="D529" s="72">
        <f>+E529*7.69230769230769</f>
        <v>0</v>
      </c>
      <c r="E529" s="74"/>
    </row>
    <row r="530" spans="1:5" s="42" customFormat="1" ht="10.5" customHeight="1" x14ac:dyDescent="0.25">
      <c r="A530" s="37"/>
      <c r="B530" s="61" t="s">
        <v>78</v>
      </c>
      <c r="C530" s="62"/>
      <c r="D530" s="72">
        <f>+E530*4</f>
        <v>0</v>
      </c>
      <c r="E530" s="74"/>
    </row>
    <row r="531" spans="1:5" s="42" customFormat="1" ht="10.5" customHeight="1" x14ac:dyDescent="0.25">
      <c r="A531" s="37"/>
      <c r="B531" s="61" t="s">
        <v>79</v>
      </c>
      <c r="C531" s="62"/>
      <c r="D531" s="72">
        <f>+E531*20</f>
        <v>0</v>
      </c>
      <c r="E531" s="74"/>
    </row>
    <row r="532" spans="1:5" s="42" customFormat="1" ht="10.5" customHeight="1" x14ac:dyDescent="0.25">
      <c r="A532" s="37"/>
      <c r="B532" s="61" t="s">
        <v>80</v>
      </c>
      <c r="C532" s="62"/>
      <c r="D532" s="72">
        <f>+E532*7.69230769230769</f>
        <v>0</v>
      </c>
      <c r="E532" s="74"/>
    </row>
    <row r="533" spans="1:5" s="42" customFormat="1" ht="10.5" customHeight="1" x14ac:dyDescent="0.25">
      <c r="A533" s="37"/>
      <c r="B533" s="61" t="s">
        <v>81</v>
      </c>
      <c r="C533" s="62"/>
      <c r="D533" s="72">
        <f>+E533*4</f>
        <v>0</v>
      </c>
      <c r="E533" s="74"/>
    </row>
    <row r="534" spans="1:5" s="42" customFormat="1" ht="17.25" customHeight="1" x14ac:dyDescent="0.25">
      <c r="A534" s="37"/>
      <c r="B534" s="61" t="s">
        <v>82</v>
      </c>
      <c r="C534" s="62"/>
      <c r="D534" s="72">
        <f>+E534*20</f>
        <v>0</v>
      </c>
      <c r="E534" s="74"/>
    </row>
    <row r="535" spans="1:5" s="42" customFormat="1" ht="17.25" customHeight="1" x14ac:dyDescent="0.25">
      <c r="A535" s="37"/>
      <c r="B535" s="61" t="s">
        <v>83</v>
      </c>
      <c r="C535" s="62"/>
      <c r="D535" s="72">
        <f>+E535*7.69230769230769</f>
        <v>0</v>
      </c>
      <c r="E535" s="74"/>
    </row>
    <row r="536" spans="1:5" s="42" customFormat="1" ht="17.25" customHeight="1" x14ac:dyDescent="0.25">
      <c r="A536" s="37"/>
      <c r="B536" s="61" t="s">
        <v>84</v>
      </c>
      <c r="C536" s="62"/>
      <c r="D536" s="72">
        <f>+E536*4</f>
        <v>0</v>
      </c>
      <c r="E536" s="74"/>
    </row>
    <row r="537" spans="1:5" s="42" customFormat="1" ht="10.5" customHeight="1" x14ac:dyDescent="0.25">
      <c r="A537" s="37"/>
      <c r="B537" s="61" t="s">
        <v>85</v>
      </c>
      <c r="C537" s="62"/>
      <c r="D537" s="72">
        <f>+E537*4</f>
        <v>0</v>
      </c>
      <c r="E537" s="74"/>
    </row>
    <row r="538" spans="1:5" s="42" customFormat="1" ht="10.5" customHeight="1" x14ac:dyDescent="0.25">
      <c r="A538" s="41"/>
      <c r="B538" s="65" t="s">
        <v>86</v>
      </c>
      <c r="C538" s="66"/>
      <c r="D538" s="68" t="s">
        <v>98</v>
      </c>
      <c r="E538" s="75"/>
    </row>
    <row r="539" spans="1:5" s="42" customFormat="1" ht="15" customHeight="1" x14ac:dyDescent="0.25">
      <c r="A539" s="76" t="s">
        <v>87</v>
      </c>
      <c r="B539" s="65"/>
      <c r="C539" s="66"/>
      <c r="D539" s="68" t="s">
        <v>98</v>
      </c>
      <c r="E539" s="70">
        <f>+E507-E523</f>
        <v>0</v>
      </c>
    </row>
    <row r="541" spans="1:5" s="42" customFormat="1" ht="16.5" x14ac:dyDescent="0.25">
      <c r="A541" s="55"/>
      <c r="B541" s="56" t="s">
        <v>92</v>
      </c>
      <c r="C541" s="56" t="s">
        <v>93</v>
      </c>
      <c r="D541" s="57" t="s">
        <v>88</v>
      </c>
      <c r="E541" s="57"/>
    </row>
    <row r="542" spans="1:5" s="42" customFormat="1" x14ac:dyDescent="0.25">
      <c r="A542" s="55"/>
      <c r="B542" s="103" t="str">
        <f>+B488</f>
        <v>TVRTKA XY D.O.O.</v>
      </c>
      <c r="C542" s="98"/>
      <c r="D542" s="101" t="str">
        <f>+D488</f>
        <v>KARLOVAC</v>
      </c>
      <c r="E542" s="101"/>
    </row>
    <row r="543" spans="1:5" s="42" customFormat="1" x14ac:dyDescent="0.25">
      <c r="A543" s="55"/>
      <c r="B543" s="104" t="str">
        <f>+B489</f>
        <v>KARLOVAC, VINIČKI PUT 20</v>
      </c>
      <c r="C543" s="98"/>
      <c r="D543" s="98" t="s">
        <v>89</v>
      </c>
      <c r="E543" s="98"/>
    </row>
    <row r="544" spans="1:5" s="42" customFormat="1" ht="16.5" x14ac:dyDescent="0.25">
      <c r="A544" s="55"/>
      <c r="B544" s="99" t="s">
        <v>90</v>
      </c>
      <c r="C544" s="99" t="s">
        <v>91</v>
      </c>
      <c r="D544" s="106">
        <v>44866</v>
      </c>
      <c r="E544" s="106">
        <v>44895</v>
      </c>
    </row>
    <row r="545" spans="1:5" s="42" customFormat="1" x14ac:dyDescent="0.25">
      <c r="A545" s="55"/>
      <c r="B545" s="105" t="str">
        <f>+B491</f>
        <v>91184883380</v>
      </c>
      <c r="C545" s="98"/>
      <c r="D545" s="106"/>
      <c r="E545" s="106"/>
    </row>
    <row r="546" spans="1:5" s="42" customFormat="1" x14ac:dyDescent="0.25">
      <c r="A546" s="55"/>
      <c r="B546" s="100"/>
      <c r="C546" s="98"/>
      <c r="D546" s="106"/>
      <c r="E546" s="106"/>
    </row>
    <row r="547" spans="1:5" s="42" customFormat="1" ht="6" customHeight="1" x14ac:dyDescent="0.25">
      <c r="A547" s="55"/>
      <c r="B547" s="55"/>
      <c r="C547" s="55"/>
      <c r="D547" s="55"/>
      <c r="E547" s="55"/>
    </row>
    <row r="548" spans="1:5" s="42" customFormat="1" ht="16.5" x14ac:dyDescent="0.25">
      <c r="A548" s="57" t="s">
        <v>97</v>
      </c>
      <c r="B548" s="57"/>
      <c r="C548" s="57"/>
      <c r="D548" s="56" t="s">
        <v>95</v>
      </c>
      <c r="E548" s="56" t="s">
        <v>96</v>
      </c>
    </row>
    <row r="549" spans="1:5" s="42" customFormat="1" ht="17.25" customHeight="1" x14ac:dyDescent="0.25">
      <c r="A549" s="38" t="s">
        <v>94</v>
      </c>
      <c r="B549" s="39"/>
      <c r="C549" s="43"/>
      <c r="D549" s="58"/>
      <c r="E549" s="58"/>
    </row>
    <row r="550" spans="1:5" s="42" customFormat="1" ht="15" customHeight="1" x14ac:dyDescent="0.25">
      <c r="A550" s="35" t="s">
        <v>44</v>
      </c>
      <c r="B550" s="36"/>
      <c r="C550" s="44"/>
      <c r="D550" s="59">
        <f>SUM(D551:D560)</f>
        <v>0</v>
      </c>
      <c r="E550" s="60" t="s">
        <v>98</v>
      </c>
    </row>
    <row r="551" spans="1:5" s="42" customFormat="1" x14ac:dyDescent="0.25">
      <c r="A551" s="37"/>
      <c r="B551" s="61" t="s">
        <v>45</v>
      </c>
      <c r="C551" s="62"/>
      <c r="D551" s="63"/>
      <c r="E551" s="64" t="s">
        <v>98</v>
      </c>
    </row>
    <row r="552" spans="1:5" s="42" customFormat="1" x14ac:dyDescent="0.25">
      <c r="A552" s="37"/>
      <c r="B552" s="61" t="s">
        <v>46</v>
      </c>
      <c r="C552" s="62"/>
      <c r="D552" s="63"/>
      <c r="E552" s="64" t="s">
        <v>98</v>
      </c>
    </row>
    <row r="553" spans="1:5" s="42" customFormat="1" x14ac:dyDescent="0.25">
      <c r="A553" s="37"/>
      <c r="B553" s="61" t="s">
        <v>47</v>
      </c>
      <c r="C553" s="62"/>
      <c r="D553" s="63"/>
      <c r="E553" s="64" t="s">
        <v>98</v>
      </c>
    </row>
    <row r="554" spans="1:5" s="42" customFormat="1" x14ac:dyDescent="0.25">
      <c r="A554" s="37"/>
      <c r="B554" s="61" t="s">
        <v>48</v>
      </c>
      <c r="C554" s="62"/>
      <c r="D554" s="63"/>
      <c r="E554" s="64" t="s">
        <v>98</v>
      </c>
    </row>
    <row r="555" spans="1:5" s="42" customFormat="1" x14ac:dyDescent="0.25">
      <c r="A555" s="37"/>
      <c r="B555" s="61" t="s">
        <v>49</v>
      </c>
      <c r="C555" s="62"/>
      <c r="D555" s="63"/>
      <c r="E555" s="64" t="s">
        <v>98</v>
      </c>
    </row>
    <row r="556" spans="1:5" s="42" customFormat="1" x14ac:dyDescent="0.25">
      <c r="A556" s="37"/>
      <c r="B556" s="61" t="s">
        <v>50</v>
      </c>
      <c r="C556" s="62"/>
      <c r="D556" s="63"/>
      <c r="E556" s="64" t="s">
        <v>98</v>
      </c>
    </row>
    <row r="557" spans="1:5" s="42" customFormat="1" x14ac:dyDescent="0.25">
      <c r="A557" s="37"/>
      <c r="B557" s="61" t="s">
        <v>51</v>
      </c>
      <c r="C557" s="62"/>
      <c r="D557" s="63"/>
      <c r="E557" s="64" t="s">
        <v>98</v>
      </c>
    </row>
    <row r="558" spans="1:5" s="42" customFormat="1" x14ac:dyDescent="0.25">
      <c r="A558" s="37"/>
      <c r="B558" s="61" t="s">
        <v>52</v>
      </c>
      <c r="C558" s="62"/>
      <c r="D558" s="63"/>
      <c r="E558" s="64" t="s">
        <v>98</v>
      </c>
    </row>
    <row r="559" spans="1:5" s="42" customFormat="1" x14ac:dyDescent="0.25">
      <c r="A559" s="37"/>
      <c r="B559" s="61" t="s">
        <v>53</v>
      </c>
      <c r="C559" s="62"/>
      <c r="D559" s="63"/>
      <c r="E559" s="64" t="s">
        <v>98</v>
      </c>
    </row>
    <row r="560" spans="1:5" s="42" customFormat="1" x14ac:dyDescent="0.25">
      <c r="A560" s="41"/>
      <c r="B560" s="65" t="s">
        <v>54</v>
      </c>
      <c r="C560" s="66"/>
      <c r="D560" s="67"/>
      <c r="E560" s="68" t="s">
        <v>98</v>
      </c>
    </row>
    <row r="561" spans="1:5" s="42" customFormat="1" ht="15" customHeight="1" x14ac:dyDescent="0.25">
      <c r="A561" s="38" t="s">
        <v>55</v>
      </c>
      <c r="B561" s="39"/>
      <c r="C561" s="43"/>
      <c r="D561" s="69">
        <f>SUM(D562:D576)</f>
        <v>0</v>
      </c>
      <c r="E561" s="70">
        <f>SUM(E562:E576)</f>
        <v>0</v>
      </c>
    </row>
    <row r="562" spans="1:5" s="42" customFormat="1" ht="12.75" customHeight="1" x14ac:dyDescent="0.25">
      <c r="A562" s="40"/>
      <c r="B562" s="36" t="s">
        <v>56</v>
      </c>
      <c r="C562" s="44"/>
      <c r="D562" s="71">
        <f>+E562*20</f>
        <v>0</v>
      </c>
      <c r="E562" s="71"/>
    </row>
    <row r="563" spans="1:5" s="42" customFormat="1" ht="12.75" customHeight="1" x14ac:dyDescent="0.25">
      <c r="A563" s="37"/>
      <c r="B563" s="61" t="s">
        <v>57</v>
      </c>
      <c r="C563" s="62"/>
      <c r="D563" s="72">
        <f>+E563*7.69230769230769</f>
        <v>0</v>
      </c>
      <c r="E563" s="72"/>
    </row>
    <row r="564" spans="1:5" s="42" customFormat="1" ht="12.75" customHeight="1" x14ac:dyDescent="0.25">
      <c r="A564" s="37"/>
      <c r="B564" s="61" t="s">
        <v>58</v>
      </c>
      <c r="C564" s="62"/>
      <c r="D564" s="72">
        <f>+E564*4</f>
        <v>0</v>
      </c>
      <c r="E564" s="72"/>
    </row>
    <row r="565" spans="1:5" s="42" customFormat="1" ht="17.25" customHeight="1" x14ac:dyDescent="0.25">
      <c r="A565" s="37"/>
      <c r="B565" s="61" t="s">
        <v>59</v>
      </c>
      <c r="C565" s="62"/>
      <c r="D565" s="72">
        <f>+E565*4</f>
        <v>0</v>
      </c>
      <c r="E565" s="72"/>
    </row>
    <row r="566" spans="1:5" s="42" customFormat="1" ht="12.75" customHeight="1" x14ac:dyDescent="0.25">
      <c r="A566" s="37"/>
      <c r="B566" s="61" t="s">
        <v>60</v>
      </c>
      <c r="C566" s="62"/>
      <c r="D566" s="72">
        <f>+E566*20</f>
        <v>0</v>
      </c>
      <c r="E566" s="72">
        <f>+'INO URA ROBE'!M363</f>
        <v>0</v>
      </c>
    </row>
    <row r="567" spans="1:5" s="42" customFormat="1" ht="12.75" customHeight="1" x14ac:dyDescent="0.25">
      <c r="A567" s="37"/>
      <c r="B567" s="61" t="s">
        <v>61</v>
      </c>
      <c r="C567" s="62"/>
      <c r="D567" s="72">
        <f>+E567*7.69230769230769</f>
        <v>0</v>
      </c>
      <c r="E567" s="72">
        <f>+'INO URA ROBE'!N363</f>
        <v>0</v>
      </c>
    </row>
    <row r="568" spans="1:5" s="42" customFormat="1" ht="12.75" customHeight="1" x14ac:dyDescent="0.25">
      <c r="A568" s="37"/>
      <c r="B568" s="61" t="s">
        <v>62</v>
      </c>
      <c r="C568" s="62"/>
      <c r="D568" s="72">
        <f>+E568*4</f>
        <v>0</v>
      </c>
      <c r="E568" s="72">
        <f>+'INO URA ROBE'!O363</f>
        <v>0</v>
      </c>
    </row>
    <row r="569" spans="1:5" s="42" customFormat="1" ht="12.75" customHeight="1" x14ac:dyDescent="0.25">
      <c r="A569" s="37"/>
      <c r="B569" s="61" t="s">
        <v>63</v>
      </c>
      <c r="C569" s="62"/>
      <c r="D569" s="72">
        <f>+E569*20</f>
        <v>0</v>
      </c>
      <c r="E569" s="72">
        <f>+'INO URA USLUGE'!M363</f>
        <v>0</v>
      </c>
    </row>
    <row r="570" spans="1:5" s="42" customFormat="1" ht="12.75" customHeight="1" x14ac:dyDescent="0.25">
      <c r="A570" s="37"/>
      <c r="B570" s="61" t="s">
        <v>64</v>
      </c>
      <c r="C570" s="62"/>
      <c r="D570" s="72">
        <f>+E570*7.69230769230769</f>
        <v>0</v>
      </c>
      <c r="E570" s="72">
        <f>+'INO URA USLUGE'!N363</f>
        <v>0</v>
      </c>
    </row>
    <row r="571" spans="1:5" s="42" customFormat="1" ht="12.75" customHeight="1" x14ac:dyDescent="0.25">
      <c r="A571" s="37"/>
      <c r="B571" s="61" t="s">
        <v>65</v>
      </c>
      <c r="C571" s="62"/>
      <c r="D571" s="72">
        <f>+E571*4</f>
        <v>0</v>
      </c>
      <c r="E571" s="72">
        <f>+'INO URA USLUGE'!O363</f>
        <v>0</v>
      </c>
    </row>
    <row r="572" spans="1:5" s="42" customFormat="1" ht="17.25" customHeight="1" x14ac:dyDescent="0.25">
      <c r="A572" s="37"/>
      <c r="B572" s="61" t="s">
        <v>66</v>
      </c>
      <c r="C572" s="62"/>
      <c r="D572" s="72">
        <f>+E572*20</f>
        <v>0</v>
      </c>
      <c r="E572" s="72"/>
    </row>
    <row r="573" spans="1:5" s="42" customFormat="1" ht="17.25" customHeight="1" x14ac:dyDescent="0.25">
      <c r="A573" s="37"/>
      <c r="B573" s="61" t="s">
        <v>67</v>
      </c>
      <c r="C573" s="62"/>
      <c r="D573" s="72">
        <f>+E573*7.69230769230769</f>
        <v>0</v>
      </c>
      <c r="E573" s="72"/>
    </row>
    <row r="574" spans="1:5" s="42" customFormat="1" ht="17.25" customHeight="1" x14ac:dyDescent="0.25">
      <c r="A574" s="37"/>
      <c r="B574" s="61" t="s">
        <v>68</v>
      </c>
      <c r="C574" s="62"/>
      <c r="D574" s="72">
        <f>+E574*4</f>
        <v>0</v>
      </c>
      <c r="E574" s="72"/>
    </row>
    <row r="575" spans="1:5" s="42" customFormat="1" ht="12.75" customHeight="1" x14ac:dyDescent="0.25">
      <c r="A575" s="37"/>
      <c r="B575" s="61" t="s">
        <v>69</v>
      </c>
      <c r="C575" s="62"/>
      <c r="D575" s="72">
        <f>+E575*4</f>
        <v>0</v>
      </c>
      <c r="E575" s="72"/>
    </row>
    <row r="576" spans="1:5" s="42" customFormat="1" ht="12.75" customHeight="1" x14ac:dyDescent="0.25">
      <c r="A576" s="41"/>
      <c r="B576" s="65" t="s">
        <v>70</v>
      </c>
      <c r="C576" s="66"/>
      <c r="D576" s="70">
        <f>+E576*4</f>
        <v>0</v>
      </c>
      <c r="E576" s="70"/>
    </row>
    <row r="577" spans="1:5" s="42" customFormat="1" ht="15" customHeight="1" x14ac:dyDescent="0.25">
      <c r="A577" s="38" t="s">
        <v>71</v>
      </c>
      <c r="B577" s="39"/>
      <c r="C577" s="43"/>
      <c r="D577" s="69">
        <f>SUM(D578:D592)</f>
        <v>0</v>
      </c>
      <c r="E577" s="69">
        <f>SUM(E578:E592)</f>
        <v>0</v>
      </c>
    </row>
    <row r="578" spans="1:5" s="42" customFormat="1" ht="10.5" customHeight="1" x14ac:dyDescent="0.25">
      <c r="A578" s="37"/>
      <c r="B578" s="61" t="s">
        <v>72</v>
      </c>
      <c r="C578" s="62"/>
      <c r="D578" s="72">
        <f>+E578*20</f>
        <v>0</v>
      </c>
      <c r="E578" s="73"/>
    </row>
    <row r="579" spans="1:5" s="42" customFormat="1" ht="10.5" customHeight="1" x14ac:dyDescent="0.25">
      <c r="A579" s="37"/>
      <c r="B579" s="61" t="s">
        <v>73</v>
      </c>
      <c r="C579" s="62"/>
      <c r="D579" s="72">
        <f>+E579*7.69230769230769</f>
        <v>0</v>
      </c>
      <c r="E579" s="74"/>
    </row>
    <row r="580" spans="1:5" s="42" customFormat="1" ht="10.5" customHeight="1" x14ac:dyDescent="0.25">
      <c r="A580" s="37"/>
      <c r="B580" s="61" t="s">
        <v>74</v>
      </c>
      <c r="C580" s="62"/>
      <c r="D580" s="72">
        <f>+E580*4</f>
        <v>0</v>
      </c>
      <c r="E580" s="74"/>
    </row>
    <row r="581" spans="1:5" s="42" customFormat="1" ht="17.25" customHeight="1" x14ac:dyDescent="0.25">
      <c r="A581" s="37"/>
      <c r="B581" s="61" t="s">
        <v>75</v>
      </c>
      <c r="C581" s="62"/>
      <c r="D581" s="72">
        <f>+E581*4</f>
        <v>0</v>
      </c>
      <c r="E581" s="74"/>
    </row>
    <row r="582" spans="1:5" s="42" customFormat="1" ht="10.5" customHeight="1" x14ac:dyDescent="0.25">
      <c r="A582" s="37"/>
      <c r="B582" s="61" t="s">
        <v>76</v>
      </c>
      <c r="C582" s="62"/>
      <c r="D582" s="72">
        <f>+E582*20</f>
        <v>0</v>
      </c>
      <c r="E582" s="74"/>
    </row>
    <row r="583" spans="1:5" s="42" customFormat="1" ht="10.5" customHeight="1" x14ac:dyDescent="0.25">
      <c r="A583" s="37"/>
      <c r="B583" s="61" t="s">
        <v>77</v>
      </c>
      <c r="C583" s="62"/>
      <c r="D583" s="72">
        <f>+E583*7.69230769230769</f>
        <v>0</v>
      </c>
      <c r="E583" s="74"/>
    </row>
    <row r="584" spans="1:5" s="42" customFormat="1" ht="10.5" customHeight="1" x14ac:dyDescent="0.25">
      <c r="A584" s="37"/>
      <c r="B584" s="61" t="s">
        <v>78</v>
      </c>
      <c r="C584" s="62"/>
      <c r="D584" s="72">
        <f>+E584*4</f>
        <v>0</v>
      </c>
      <c r="E584" s="74"/>
    </row>
    <row r="585" spans="1:5" s="42" customFormat="1" ht="10.5" customHeight="1" x14ac:dyDescent="0.25">
      <c r="A585" s="37"/>
      <c r="B585" s="61" t="s">
        <v>79</v>
      </c>
      <c r="C585" s="62"/>
      <c r="D585" s="72">
        <f>+E585*20</f>
        <v>0</v>
      </c>
      <c r="E585" s="74"/>
    </row>
    <row r="586" spans="1:5" s="42" customFormat="1" ht="10.5" customHeight="1" x14ac:dyDescent="0.25">
      <c r="A586" s="37"/>
      <c r="B586" s="61" t="s">
        <v>80</v>
      </c>
      <c r="C586" s="62"/>
      <c r="D586" s="72">
        <f>+E586*7.69230769230769</f>
        <v>0</v>
      </c>
      <c r="E586" s="74"/>
    </row>
    <row r="587" spans="1:5" s="42" customFormat="1" ht="10.5" customHeight="1" x14ac:dyDescent="0.25">
      <c r="A587" s="37"/>
      <c r="B587" s="61" t="s">
        <v>81</v>
      </c>
      <c r="C587" s="62"/>
      <c r="D587" s="72">
        <f>+E587*4</f>
        <v>0</v>
      </c>
      <c r="E587" s="74"/>
    </row>
    <row r="588" spans="1:5" s="42" customFormat="1" ht="17.25" customHeight="1" x14ac:dyDescent="0.25">
      <c r="A588" s="37"/>
      <c r="B588" s="61" t="s">
        <v>82</v>
      </c>
      <c r="C588" s="62"/>
      <c r="D588" s="72">
        <f>+E588*20</f>
        <v>0</v>
      </c>
      <c r="E588" s="74"/>
    </row>
    <row r="589" spans="1:5" s="42" customFormat="1" ht="17.25" customHeight="1" x14ac:dyDescent="0.25">
      <c r="A589" s="37"/>
      <c r="B589" s="61" t="s">
        <v>83</v>
      </c>
      <c r="C589" s="62"/>
      <c r="D589" s="72">
        <f>+E589*7.69230769230769</f>
        <v>0</v>
      </c>
      <c r="E589" s="74"/>
    </row>
    <row r="590" spans="1:5" s="42" customFormat="1" ht="17.25" customHeight="1" x14ac:dyDescent="0.25">
      <c r="A590" s="37"/>
      <c r="B590" s="61" t="s">
        <v>84</v>
      </c>
      <c r="C590" s="62"/>
      <c r="D590" s="72">
        <f>+E590*4</f>
        <v>0</v>
      </c>
      <c r="E590" s="74"/>
    </row>
    <row r="591" spans="1:5" s="42" customFormat="1" ht="10.5" customHeight="1" x14ac:dyDescent="0.25">
      <c r="A591" s="37"/>
      <c r="B591" s="61" t="s">
        <v>85</v>
      </c>
      <c r="C591" s="62"/>
      <c r="D591" s="72">
        <f>+E591*4</f>
        <v>0</v>
      </c>
      <c r="E591" s="74"/>
    </row>
    <row r="592" spans="1:5" s="42" customFormat="1" ht="10.5" customHeight="1" x14ac:dyDescent="0.25">
      <c r="A592" s="41"/>
      <c r="B592" s="65" t="s">
        <v>86</v>
      </c>
      <c r="C592" s="66"/>
      <c r="D592" s="68" t="s">
        <v>98</v>
      </c>
      <c r="E592" s="75"/>
    </row>
    <row r="593" spans="1:5" s="42" customFormat="1" ht="15" customHeight="1" x14ac:dyDescent="0.25">
      <c r="A593" s="76" t="s">
        <v>87</v>
      </c>
      <c r="B593" s="65"/>
      <c r="C593" s="66"/>
      <c r="D593" s="68" t="s">
        <v>98</v>
      </c>
      <c r="E593" s="70">
        <f>+E561-E577</f>
        <v>0</v>
      </c>
    </row>
    <row r="595" spans="1:5" s="42" customFormat="1" ht="16.5" x14ac:dyDescent="0.25">
      <c r="A595" s="55"/>
      <c r="B595" s="56" t="s">
        <v>92</v>
      </c>
      <c r="C595" s="56" t="s">
        <v>93</v>
      </c>
      <c r="D595" s="57" t="s">
        <v>88</v>
      </c>
      <c r="E595" s="57"/>
    </row>
    <row r="596" spans="1:5" s="42" customFormat="1" x14ac:dyDescent="0.25">
      <c r="A596" s="55"/>
      <c r="B596" s="103" t="str">
        <f>+B542</f>
        <v>TVRTKA XY D.O.O.</v>
      </c>
      <c r="C596" s="98"/>
      <c r="D596" s="101" t="str">
        <f>+D542</f>
        <v>KARLOVAC</v>
      </c>
      <c r="E596" s="101"/>
    </row>
    <row r="597" spans="1:5" s="42" customFormat="1" x14ac:dyDescent="0.25">
      <c r="A597" s="55"/>
      <c r="B597" s="104" t="str">
        <f>+B543</f>
        <v>KARLOVAC, VINIČKI PUT 20</v>
      </c>
      <c r="C597" s="98"/>
      <c r="D597" s="98" t="s">
        <v>89</v>
      </c>
      <c r="E597" s="98"/>
    </row>
    <row r="598" spans="1:5" s="42" customFormat="1" ht="16.5" x14ac:dyDescent="0.25">
      <c r="A598" s="55"/>
      <c r="B598" s="99" t="s">
        <v>90</v>
      </c>
      <c r="C598" s="99" t="s">
        <v>91</v>
      </c>
      <c r="D598" s="106">
        <v>44896</v>
      </c>
      <c r="E598" s="106">
        <v>44926</v>
      </c>
    </row>
    <row r="599" spans="1:5" s="42" customFormat="1" x14ac:dyDescent="0.25">
      <c r="A599" s="55"/>
      <c r="B599" s="105" t="str">
        <f>+B545</f>
        <v>91184883380</v>
      </c>
      <c r="C599" s="98"/>
      <c r="D599" s="106"/>
      <c r="E599" s="106"/>
    </row>
    <row r="600" spans="1:5" s="42" customFormat="1" x14ac:dyDescent="0.25">
      <c r="A600" s="55"/>
      <c r="B600" s="100"/>
      <c r="C600" s="98"/>
      <c r="D600" s="106"/>
      <c r="E600" s="106"/>
    </row>
    <row r="601" spans="1:5" s="42" customFormat="1" ht="6" customHeight="1" x14ac:dyDescent="0.25">
      <c r="A601" s="55"/>
      <c r="B601" s="55"/>
      <c r="C601" s="55"/>
      <c r="D601" s="55"/>
      <c r="E601" s="55"/>
    </row>
    <row r="602" spans="1:5" s="42" customFormat="1" ht="16.5" x14ac:dyDescent="0.25">
      <c r="A602" s="57" t="s">
        <v>97</v>
      </c>
      <c r="B602" s="57"/>
      <c r="C602" s="57"/>
      <c r="D602" s="56" t="s">
        <v>95</v>
      </c>
      <c r="E602" s="56" t="s">
        <v>96</v>
      </c>
    </row>
    <row r="603" spans="1:5" s="42" customFormat="1" ht="17.25" customHeight="1" x14ac:dyDescent="0.25">
      <c r="A603" s="38" t="s">
        <v>94</v>
      </c>
      <c r="B603" s="39"/>
      <c r="C603" s="43"/>
      <c r="D603" s="58"/>
      <c r="E603" s="58"/>
    </row>
    <row r="604" spans="1:5" s="42" customFormat="1" ht="15" customHeight="1" x14ac:dyDescent="0.25">
      <c r="A604" s="35" t="s">
        <v>44</v>
      </c>
      <c r="B604" s="36"/>
      <c r="C604" s="44"/>
      <c r="D604" s="59">
        <f>SUM(D605:D614)</f>
        <v>0</v>
      </c>
      <c r="E604" s="60" t="s">
        <v>98</v>
      </c>
    </row>
    <row r="605" spans="1:5" s="42" customFormat="1" x14ac:dyDescent="0.25">
      <c r="A605" s="37"/>
      <c r="B605" s="61" t="s">
        <v>45</v>
      </c>
      <c r="C605" s="62"/>
      <c r="D605" s="63"/>
      <c r="E605" s="64" t="s">
        <v>98</v>
      </c>
    </row>
    <row r="606" spans="1:5" s="42" customFormat="1" x14ac:dyDescent="0.25">
      <c r="A606" s="37"/>
      <c r="B606" s="61" t="s">
        <v>46</v>
      </c>
      <c r="C606" s="62"/>
      <c r="D606" s="63"/>
      <c r="E606" s="64" t="s">
        <v>98</v>
      </c>
    </row>
    <row r="607" spans="1:5" s="42" customFormat="1" x14ac:dyDescent="0.25">
      <c r="A607" s="37"/>
      <c r="B607" s="61" t="s">
        <v>47</v>
      </c>
      <c r="C607" s="62"/>
      <c r="D607" s="63"/>
      <c r="E607" s="64" t="s">
        <v>98</v>
      </c>
    </row>
    <row r="608" spans="1:5" s="42" customFormat="1" x14ac:dyDescent="0.25">
      <c r="A608" s="37"/>
      <c r="B608" s="61" t="s">
        <v>48</v>
      </c>
      <c r="C608" s="62"/>
      <c r="D608" s="63"/>
      <c r="E608" s="64" t="s">
        <v>98</v>
      </c>
    </row>
    <row r="609" spans="1:5" s="42" customFormat="1" x14ac:dyDescent="0.25">
      <c r="A609" s="37"/>
      <c r="B609" s="61" t="s">
        <v>49</v>
      </c>
      <c r="C609" s="62"/>
      <c r="D609" s="63"/>
      <c r="E609" s="64" t="s">
        <v>98</v>
      </c>
    </row>
    <row r="610" spans="1:5" s="42" customFormat="1" x14ac:dyDescent="0.25">
      <c r="A610" s="37"/>
      <c r="B610" s="61" t="s">
        <v>50</v>
      </c>
      <c r="C610" s="62"/>
      <c r="D610" s="63"/>
      <c r="E610" s="64" t="s">
        <v>98</v>
      </c>
    </row>
    <row r="611" spans="1:5" s="42" customFormat="1" x14ac:dyDescent="0.25">
      <c r="A611" s="37"/>
      <c r="B611" s="61" t="s">
        <v>51</v>
      </c>
      <c r="C611" s="62"/>
      <c r="D611" s="63"/>
      <c r="E611" s="64" t="s">
        <v>98</v>
      </c>
    </row>
    <row r="612" spans="1:5" s="42" customFormat="1" x14ac:dyDescent="0.25">
      <c r="A612" s="37"/>
      <c r="B612" s="61" t="s">
        <v>52</v>
      </c>
      <c r="C612" s="62"/>
      <c r="D612" s="63"/>
      <c r="E612" s="64" t="s">
        <v>98</v>
      </c>
    </row>
    <row r="613" spans="1:5" s="42" customFormat="1" x14ac:dyDescent="0.25">
      <c r="A613" s="37"/>
      <c r="B613" s="61" t="s">
        <v>53</v>
      </c>
      <c r="C613" s="62"/>
      <c r="D613" s="63"/>
      <c r="E613" s="64" t="s">
        <v>98</v>
      </c>
    </row>
    <row r="614" spans="1:5" s="42" customFormat="1" x14ac:dyDescent="0.25">
      <c r="A614" s="41"/>
      <c r="B614" s="65" t="s">
        <v>54</v>
      </c>
      <c r="C614" s="66"/>
      <c r="D614" s="67"/>
      <c r="E614" s="68" t="s">
        <v>98</v>
      </c>
    </row>
    <row r="615" spans="1:5" s="42" customFormat="1" ht="15" customHeight="1" x14ac:dyDescent="0.25">
      <c r="A615" s="38" t="s">
        <v>55</v>
      </c>
      <c r="B615" s="39"/>
      <c r="C615" s="43"/>
      <c r="D615" s="69">
        <f>SUM(D616:D630)</f>
        <v>0</v>
      </c>
      <c r="E615" s="70">
        <f>SUM(E616:E630)</f>
        <v>0</v>
      </c>
    </row>
    <row r="616" spans="1:5" s="42" customFormat="1" ht="12.75" customHeight="1" x14ac:dyDescent="0.25">
      <c r="A616" s="40"/>
      <c r="B616" s="36" t="s">
        <v>56</v>
      </c>
      <c r="C616" s="44"/>
      <c r="D616" s="71">
        <f>+E616*20</f>
        <v>0</v>
      </c>
      <c r="E616" s="71"/>
    </row>
    <row r="617" spans="1:5" s="42" customFormat="1" ht="12.75" customHeight="1" x14ac:dyDescent="0.25">
      <c r="A617" s="37"/>
      <c r="B617" s="61" t="s">
        <v>57</v>
      </c>
      <c r="C617" s="62"/>
      <c r="D617" s="72">
        <f>+E617*7.69230769230769</f>
        <v>0</v>
      </c>
      <c r="E617" s="72"/>
    </row>
    <row r="618" spans="1:5" s="42" customFormat="1" ht="12.75" customHeight="1" x14ac:dyDescent="0.25">
      <c r="A618" s="37"/>
      <c r="B618" s="61" t="s">
        <v>58</v>
      </c>
      <c r="C618" s="62"/>
      <c r="D618" s="72">
        <f>+E618*4</f>
        <v>0</v>
      </c>
      <c r="E618" s="72"/>
    </row>
    <row r="619" spans="1:5" s="42" customFormat="1" ht="17.25" customHeight="1" x14ac:dyDescent="0.25">
      <c r="A619" s="37"/>
      <c r="B619" s="61" t="s">
        <v>59</v>
      </c>
      <c r="C619" s="62"/>
      <c r="D619" s="72">
        <f>+E619*4</f>
        <v>0</v>
      </c>
      <c r="E619" s="72"/>
    </row>
    <row r="620" spans="1:5" s="42" customFormat="1" ht="12.75" customHeight="1" x14ac:dyDescent="0.25">
      <c r="A620" s="37"/>
      <c r="B620" s="61" t="s">
        <v>60</v>
      </c>
      <c r="C620" s="62"/>
      <c r="D620" s="72">
        <f>+E620*20</f>
        <v>0</v>
      </c>
      <c r="E620" s="72">
        <f>+'INO URA ROBE'!M396</f>
        <v>0</v>
      </c>
    </row>
    <row r="621" spans="1:5" s="42" customFormat="1" ht="12.75" customHeight="1" x14ac:dyDescent="0.25">
      <c r="A621" s="37"/>
      <c r="B621" s="61" t="s">
        <v>61</v>
      </c>
      <c r="C621" s="62"/>
      <c r="D621" s="72">
        <f>+E621*7.69230769230769</f>
        <v>0</v>
      </c>
      <c r="E621" s="72">
        <f>+'INO URA ROBE'!N396</f>
        <v>0</v>
      </c>
    </row>
    <row r="622" spans="1:5" s="42" customFormat="1" ht="12.75" customHeight="1" x14ac:dyDescent="0.25">
      <c r="A622" s="37"/>
      <c r="B622" s="61" t="s">
        <v>62</v>
      </c>
      <c r="C622" s="62"/>
      <c r="D622" s="72">
        <f>+E622*4</f>
        <v>0</v>
      </c>
      <c r="E622" s="72">
        <f>+'INO URA ROBE'!O396</f>
        <v>0</v>
      </c>
    </row>
    <row r="623" spans="1:5" s="42" customFormat="1" ht="12.75" customHeight="1" x14ac:dyDescent="0.25">
      <c r="A623" s="37"/>
      <c r="B623" s="61" t="s">
        <v>63</v>
      </c>
      <c r="C623" s="62"/>
      <c r="D623" s="72">
        <f>+E623*20</f>
        <v>0</v>
      </c>
      <c r="E623" s="72">
        <f>+'INO URA USLUGE'!M396</f>
        <v>0</v>
      </c>
    </row>
    <row r="624" spans="1:5" s="42" customFormat="1" ht="12.75" customHeight="1" x14ac:dyDescent="0.25">
      <c r="A624" s="37"/>
      <c r="B624" s="61" t="s">
        <v>64</v>
      </c>
      <c r="C624" s="62"/>
      <c r="D624" s="72">
        <f>+E624*7.69230769230769</f>
        <v>0</v>
      </c>
      <c r="E624" s="72">
        <f>+'INO URA USLUGE'!N396</f>
        <v>0</v>
      </c>
    </row>
    <row r="625" spans="1:5" s="42" customFormat="1" ht="12.75" customHeight="1" x14ac:dyDescent="0.25">
      <c r="A625" s="37"/>
      <c r="B625" s="61" t="s">
        <v>65</v>
      </c>
      <c r="C625" s="62"/>
      <c r="D625" s="72">
        <f>+E625*4</f>
        <v>0</v>
      </c>
      <c r="E625" s="72">
        <f>+'INO URA USLUGE'!O396</f>
        <v>0</v>
      </c>
    </row>
    <row r="626" spans="1:5" s="42" customFormat="1" ht="17.25" customHeight="1" x14ac:dyDescent="0.25">
      <c r="A626" s="37"/>
      <c r="B626" s="61" t="s">
        <v>66</v>
      </c>
      <c r="C626" s="62"/>
      <c r="D626" s="72">
        <f>+E626*20</f>
        <v>0</v>
      </c>
      <c r="E626" s="72"/>
    </row>
    <row r="627" spans="1:5" s="42" customFormat="1" ht="17.25" customHeight="1" x14ac:dyDescent="0.25">
      <c r="A627" s="37"/>
      <c r="B627" s="61" t="s">
        <v>67</v>
      </c>
      <c r="C627" s="62"/>
      <c r="D627" s="72">
        <f>+E627*7.69230769230769</f>
        <v>0</v>
      </c>
      <c r="E627" s="72"/>
    </row>
    <row r="628" spans="1:5" s="42" customFormat="1" ht="17.25" customHeight="1" x14ac:dyDescent="0.25">
      <c r="A628" s="37"/>
      <c r="B628" s="61" t="s">
        <v>68</v>
      </c>
      <c r="C628" s="62"/>
      <c r="D628" s="72">
        <f>+E628*4</f>
        <v>0</v>
      </c>
      <c r="E628" s="72"/>
    </row>
    <row r="629" spans="1:5" s="42" customFormat="1" ht="12.75" customHeight="1" x14ac:dyDescent="0.25">
      <c r="A629" s="37"/>
      <c r="B629" s="61" t="s">
        <v>69</v>
      </c>
      <c r="C629" s="62"/>
      <c r="D629" s="72">
        <f>+E629*4</f>
        <v>0</v>
      </c>
      <c r="E629" s="72"/>
    </row>
    <row r="630" spans="1:5" s="42" customFormat="1" ht="12.75" customHeight="1" x14ac:dyDescent="0.25">
      <c r="A630" s="41"/>
      <c r="B630" s="65" t="s">
        <v>70</v>
      </c>
      <c r="C630" s="66"/>
      <c r="D630" s="70">
        <f>+E630*4</f>
        <v>0</v>
      </c>
      <c r="E630" s="70"/>
    </row>
    <row r="631" spans="1:5" s="42" customFormat="1" ht="15" customHeight="1" x14ac:dyDescent="0.25">
      <c r="A631" s="38" t="s">
        <v>71</v>
      </c>
      <c r="B631" s="39"/>
      <c r="C631" s="43"/>
      <c r="D631" s="69">
        <f>SUM(D632:D646)</f>
        <v>0</v>
      </c>
      <c r="E631" s="69">
        <f>SUM(E632:E646)</f>
        <v>0</v>
      </c>
    </row>
    <row r="632" spans="1:5" s="42" customFormat="1" ht="10.5" customHeight="1" x14ac:dyDescent="0.25">
      <c r="A632" s="37"/>
      <c r="B632" s="61" t="s">
        <v>72</v>
      </c>
      <c r="C632" s="62"/>
      <c r="D632" s="72">
        <f>+E632*20</f>
        <v>0</v>
      </c>
      <c r="E632" s="73"/>
    </row>
    <row r="633" spans="1:5" s="42" customFormat="1" ht="10.5" customHeight="1" x14ac:dyDescent="0.25">
      <c r="A633" s="37"/>
      <c r="B633" s="61" t="s">
        <v>73</v>
      </c>
      <c r="C633" s="62"/>
      <c r="D633" s="72">
        <f>+E633*7.69230769230769</f>
        <v>0</v>
      </c>
      <c r="E633" s="74"/>
    </row>
    <row r="634" spans="1:5" s="42" customFormat="1" ht="10.5" customHeight="1" x14ac:dyDescent="0.25">
      <c r="A634" s="37"/>
      <c r="B634" s="61" t="s">
        <v>74</v>
      </c>
      <c r="C634" s="62"/>
      <c r="D634" s="72">
        <f>+E634*4</f>
        <v>0</v>
      </c>
      <c r="E634" s="74"/>
    </row>
    <row r="635" spans="1:5" s="42" customFormat="1" ht="17.25" customHeight="1" x14ac:dyDescent="0.25">
      <c r="A635" s="37"/>
      <c r="B635" s="61" t="s">
        <v>75</v>
      </c>
      <c r="C635" s="62"/>
      <c r="D635" s="72">
        <f>+E635*4</f>
        <v>0</v>
      </c>
      <c r="E635" s="74"/>
    </row>
    <row r="636" spans="1:5" s="42" customFormat="1" ht="10.5" customHeight="1" x14ac:dyDescent="0.25">
      <c r="A636" s="37"/>
      <c r="B636" s="61" t="s">
        <v>76</v>
      </c>
      <c r="C636" s="62"/>
      <c r="D636" s="72">
        <f>+E636*20</f>
        <v>0</v>
      </c>
      <c r="E636" s="74"/>
    </row>
    <row r="637" spans="1:5" s="42" customFormat="1" ht="10.5" customHeight="1" x14ac:dyDescent="0.25">
      <c r="A637" s="37"/>
      <c r="B637" s="61" t="s">
        <v>77</v>
      </c>
      <c r="C637" s="62"/>
      <c r="D637" s="72">
        <f>+E637*7.69230769230769</f>
        <v>0</v>
      </c>
      <c r="E637" s="74"/>
    </row>
    <row r="638" spans="1:5" s="42" customFormat="1" ht="10.5" customHeight="1" x14ac:dyDescent="0.25">
      <c r="A638" s="37"/>
      <c r="B638" s="61" t="s">
        <v>78</v>
      </c>
      <c r="C638" s="62"/>
      <c r="D638" s="72">
        <f>+E638*4</f>
        <v>0</v>
      </c>
      <c r="E638" s="74"/>
    </row>
    <row r="639" spans="1:5" s="42" customFormat="1" ht="10.5" customHeight="1" x14ac:dyDescent="0.25">
      <c r="A639" s="37"/>
      <c r="B639" s="61" t="s">
        <v>79</v>
      </c>
      <c r="C639" s="62"/>
      <c r="D639" s="72">
        <f>+E639*20</f>
        <v>0</v>
      </c>
      <c r="E639" s="74"/>
    </row>
    <row r="640" spans="1:5" s="42" customFormat="1" ht="10.5" customHeight="1" x14ac:dyDescent="0.25">
      <c r="A640" s="37"/>
      <c r="B640" s="61" t="s">
        <v>80</v>
      </c>
      <c r="C640" s="62"/>
      <c r="D640" s="72">
        <f>+E640*7.69230769230769</f>
        <v>0</v>
      </c>
      <c r="E640" s="74"/>
    </row>
    <row r="641" spans="1:5" s="42" customFormat="1" ht="10.5" customHeight="1" x14ac:dyDescent="0.25">
      <c r="A641" s="37"/>
      <c r="B641" s="61" t="s">
        <v>81</v>
      </c>
      <c r="C641" s="62"/>
      <c r="D641" s="72">
        <f>+E641*4</f>
        <v>0</v>
      </c>
      <c r="E641" s="74"/>
    </row>
    <row r="642" spans="1:5" s="42" customFormat="1" ht="17.25" customHeight="1" x14ac:dyDescent="0.25">
      <c r="A642" s="37"/>
      <c r="B642" s="61" t="s">
        <v>82</v>
      </c>
      <c r="C642" s="62"/>
      <c r="D642" s="72">
        <f>+E642*20</f>
        <v>0</v>
      </c>
      <c r="E642" s="74"/>
    </row>
    <row r="643" spans="1:5" s="42" customFormat="1" ht="17.25" customHeight="1" x14ac:dyDescent="0.25">
      <c r="A643" s="37"/>
      <c r="B643" s="61" t="s">
        <v>83</v>
      </c>
      <c r="C643" s="62"/>
      <c r="D643" s="72">
        <f>+E643*7.69230769230769</f>
        <v>0</v>
      </c>
      <c r="E643" s="74"/>
    </row>
    <row r="644" spans="1:5" s="42" customFormat="1" ht="17.25" customHeight="1" x14ac:dyDescent="0.25">
      <c r="A644" s="37"/>
      <c r="B644" s="61" t="s">
        <v>84</v>
      </c>
      <c r="C644" s="62"/>
      <c r="D644" s="72">
        <f>+E644*4</f>
        <v>0</v>
      </c>
      <c r="E644" s="74"/>
    </row>
    <row r="645" spans="1:5" s="42" customFormat="1" ht="10.5" customHeight="1" x14ac:dyDescent="0.25">
      <c r="A645" s="37"/>
      <c r="B645" s="61" t="s">
        <v>85</v>
      </c>
      <c r="C645" s="62"/>
      <c r="D645" s="72">
        <f>+E645*4</f>
        <v>0</v>
      </c>
      <c r="E645" s="74"/>
    </row>
    <row r="646" spans="1:5" s="42" customFormat="1" ht="10.5" customHeight="1" x14ac:dyDescent="0.25">
      <c r="A646" s="41"/>
      <c r="B646" s="65" t="s">
        <v>86</v>
      </c>
      <c r="C646" s="66"/>
      <c r="D646" s="68" t="s">
        <v>98</v>
      </c>
      <c r="E646" s="75"/>
    </row>
    <row r="647" spans="1:5" s="42" customFormat="1" ht="15" customHeight="1" x14ac:dyDescent="0.25">
      <c r="A647" s="76" t="s">
        <v>87</v>
      </c>
      <c r="B647" s="65"/>
      <c r="C647" s="66"/>
      <c r="D647" s="68" t="s">
        <v>98</v>
      </c>
      <c r="E647" s="70">
        <f>+E615-E631</f>
        <v>0</v>
      </c>
    </row>
  </sheetData>
  <mergeCells count="648">
    <mergeCell ref="B646:C646"/>
    <mergeCell ref="A647:C647"/>
    <mergeCell ref="B640:C640"/>
    <mergeCell ref="B641:C641"/>
    <mergeCell ref="B642:C642"/>
    <mergeCell ref="B643:C643"/>
    <mergeCell ref="B644:C644"/>
    <mergeCell ref="B645:C645"/>
    <mergeCell ref="B634:C634"/>
    <mergeCell ref="B635:C635"/>
    <mergeCell ref="B636:C636"/>
    <mergeCell ref="B637:C637"/>
    <mergeCell ref="B638:C638"/>
    <mergeCell ref="B639:C639"/>
    <mergeCell ref="B628:C628"/>
    <mergeCell ref="B629:C629"/>
    <mergeCell ref="B630:C630"/>
    <mergeCell ref="A631:C631"/>
    <mergeCell ref="B632:C632"/>
    <mergeCell ref="B633:C633"/>
    <mergeCell ref="B622:C622"/>
    <mergeCell ref="B623:C623"/>
    <mergeCell ref="B624:C624"/>
    <mergeCell ref="B625:C625"/>
    <mergeCell ref="B626:C626"/>
    <mergeCell ref="B627:C627"/>
    <mergeCell ref="B616:C616"/>
    <mergeCell ref="B617:C617"/>
    <mergeCell ref="B618:C618"/>
    <mergeCell ref="B619:C619"/>
    <mergeCell ref="B620:C620"/>
    <mergeCell ref="B621:C621"/>
    <mergeCell ref="B610:C610"/>
    <mergeCell ref="B611:C611"/>
    <mergeCell ref="B612:C612"/>
    <mergeCell ref="B613:C613"/>
    <mergeCell ref="B614:C614"/>
    <mergeCell ref="A615:C615"/>
    <mergeCell ref="A604:C604"/>
    <mergeCell ref="B605:C605"/>
    <mergeCell ref="B606:C606"/>
    <mergeCell ref="B607:C607"/>
    <mergeCell ref="B608:C608"/>
    <mergeCell ref="B609:C609"/>
    <mergeCell ref="D598:D600"/>
    <mergeCell ref="E598:E600"/>
    <mergeCell ref="B599:B600"/>
    <mergeCell ref="C599:C600"/>
    <mergeCell ref="A602:C602"/>
    <mergeCell ref="A603:C603"/>
    <mergeCell ref="B592:C592"/>
    <mergeCell ref="A593:C593"/>
    <mergeCell ref="D595:E595"/>
    <mergeCell ref="C596:C597"/>
    <mergeCell ref="D596:E596"/>
    <mergeCell ref="D597:E597"/>
    <mergeCell ref="B586:C586"/>
    <mergeCell ref="B587:C587"/>
    <mergeCell ref="B588:C588"/>
    <mergeCell ref="B589:C589"/>
    <mergeCell ref="B590:C590"/>
    <mergeCell ref="B591:C591"/>
    <mergeCell ref="B580:C580"/>
    <mergeCell ref="B581:C581"/>
    <mergeCell ref="B582:C582"/>
    <mergeCell ref="B583:C583"/>
    <mergeCell ref="B584:C584"/>
    <mergeCell ref="B585:C585"/>
    <mergeCell ref="B574:C574"/>
    <mergeCell ref="B575:C575"/>
    <mergeCell ref="B576:C576"/>
    <mergeCell ref="A577:C577"/>
    <mergeCell ref="B578:C578"/>
    <mergeCell ref="B579:C579"/>
    <mergeCell ref="B568:C568"/>
    <mergeCell ref="B569:C569"/>
    <mergeCell ref="B570:C570"/>
    <mergeCell ref="B571:C571"/>
    <mergeCell ref="B572:C572"/>
    <mergeCell ref="B573:C573"/>
    <mergeCell ref="B562:C562"/>
    <mergeCell ref="B563:C563"/>
    <mergeCell ref="B564:C564"/>
    <mergeCell ref="B565:C565"/>
    <mergeCell ref="B566:C566"/>
    <mergeCell ref="B567:C567"/>
    <mergeCell ref="B556:C556"/>
    <mergeCell ref="B557:C557"/>
    <mergeCell ref="B558:C558"/>
    <mergeCell ref="B559:C559"/>
    <mergeCell ref="B560:C560"/>
    <mergeCell ref="A561:C561"/>
    <mergeCell ref="A550:C550"/>
    <mergeCell ref="B551:C551"/>
    <mergeCell ref="B552:C552"/>
    <mergeCell ref="B553:C553"/>
    <mergeCell ref="B554:C554"/>
    <mergeCell ref="B555:C555"/>
    <mergeCell ref="D544:D546"/>
    <mergeCell ref="E544:E546"/>
    <mergeCell ref="B545:B546"/>
    <mergeCell ref="C545:C546"/>
    <mergeCell ref="A548:C548"/>
    <mergeCell ref="A549:C549"/>
    <mergeCell ref="B538:C538"/>
    <mergeCell ref="A539:C539"/>
    <mergeCell ref="D541:E541"/>
    <mergeCell ref="C542:C543"/>
    <mergeCell ref="D542:E542"/>
    <mergeCell ref="D543:E543"/>
    <mergeCell ref="B532:C532"/>
    <mergeCell ref="B533:C533"/>
    <mergeCell ref="B534:C534"/>
    <mergeCell ref="B535:C535"/>
    <mergeCell ref="B536:C536"/>
    <mergeCell ref="B537:C537"/>
    <mergeCell ref="B526:C526"/>
    <mergeCell ref="B527:C527"/>
    <mergeCell ref="B528:C528"/>
    <mergeCell ref="B529:C529"/>
    <mergeCell ref="B530:C530"/>
    <mergeCell ref="B531:C531"/>
    <mergeCell ref="B520:C520"/>
    <mergeCell ref="B521:C521"/>
    <mergeCell ref="B522:C522"/>
    <mergeCell ref="A523:C523"/>
    <mergeCell ref="B524:C524"/>
    <mergeCell ref="B525:C525"/>
    <mergeCell ref="B514:C514"/>
    <mergeCell ref="B515:C515"/>
    <mergeCell ref="B516:C516"/>
    <mergeCell ref="B517:C517"/>
    <mergeCell ref="B518:C518"/>
    <mergeCell ref="B519:C519"/>
    <mergeCell ref="B508:C508"/>
    <mergeCell ref="B509:C509"/>
    <mergeCell ref="B510:C510"/>
    <mergeCell ref="B511:C511"/>
    <mergeCell ref="B512:C512"/>
    <mergeCell ref="B513:C513"/>
    <mergeCell ref="B502:C502"/>
    <mergeCell ref="B503:C503"/>
    <mergeCell ref="B504:C504"/>
    <mergeCell ref="B505:C505"/>
    <mergeCell ref="B506:C506"/>
    <mergeCell ref="A507:C507"/>
    <mergeCell ref="A496:C496"/>
    <mergeCell ref="B497:C497"/>
    <mergeCell ref="B498:C498"/>
    <mergeCell ref="B499:C499"/>
    <mergeCell ref="B500:C500"/>
    <mergeCell ref="B501:C501"/>
    <mergeCell ref="D490:D492"/>
    <mergeCell ref="E490:E492"/>
    <mergeCell ref="B491:B492"/>
    <mergeCell ref="C491:C492"/>
    <mergeCell ref="A494:C494"/>
    <mergeCell ref="A495:C495"/>
    <mergeCell ref="B484:C484"/>
    <mergeCell ref="A485:C485"/>
    <mergeCell ref="D487:E487"/>
    <mergeCell ref="C488:C489"/>
    <mergeCell ref="D488:E488"/>
    <mergeCell ref="D489:E489"/>
    <mergeCell ref="B478:C478"/>
    <mergeCell ref="B479:C479"/>
    <mergeCell ref="B480:C480"/>
    <mergeCell ref="B481:C481"/>
    <mergeCell ref="B482:C482"/>
    <mergeCell ref="B483:C483"/>
    <mergeCell ref="B472:C472"/>
    <mergeCell ref="B473:C473"/>
    <mergeCell ref="B474:C474"/>
    <mergeCell ref="B475:C475"/>
    <mergeCell ref="B476:C476"/>
    <mergeCell ref="B477:C477"/>
    <mergeCell ref="B466:C466"/>
    <mergeCell ref="B467:C467"/>
    <mergeCell ref="B468:C468"/>
    <mergeCell ref="A469:C469"/>
    <mergeCell ref="B470:C470"/>
    <mergeCell ref="B471:C471"/>
    <mergeCell ref="B460:C460"/>
    <mergeCell ref="B461:C461"/>
    <mergeCell ref="B462:C462"/>
    <mergeCell ref="B463:C463"/>
    <mergeCell ref="B464:C464"/>
    <mergeCell ref="B465:C465"/>
    <mergeCell ref="B454:C454"/>
    <mergeCell ref="B455:C455"/>
    <mergeCell ref="B456:C456"/>
    <mergeCell ref="B457:C457"/>
    <mergeCell ref="B458:C458"/>
    <mergeCell ref="B459:C459"/>
    <mergeCell ref="B448:C448"/>
    <mergeCell ref="B449:C449"/>
    <mergeCell ref="B450:C450"/>
    <mergeCell ref="B451:C451"/>
    <mergeCell ref="B452:C452"/>
    <mergeCell ref="A453:C453"/>
    <mergeCell ref="A442:C442"/>
    <mergeCell ref="B443:C443"/>
    <mergeCell ref="B444:C444"/>
    <mergeCell ref="B445:C445"/>
    <mergeCell ref="B446:C446"/>
    <mergeCell ref="B447:C447"/>
    <mergeCell ref="D436:D438"/>
    <mergeCell ref="E436:E438"/>
    <mergeCell ref="B437:B438"/>
    <mergeCell ref="C437:C438"/>
    <mergeCell ref="A440:C440"/>
    <mergeCell ref="A441:C441"/>
    <mergeCell ref="B430:C430"/>
    <mergeCell ref="A431:C431"/>
    <mergeCell ref="D433:E433"/>
    <mergeCell ref="C434:C435"/>
    <mergeCell ref="D434:E434"/>
    <mergeCell ref="D435:E435"/>
    <mergeCell ref="B424:C424"/>
    <mergeCell ref="B425:C425"/>
    <mergeCell ref="B426:C426"/>
    <mergeCell ref="B427:C427"/>
    <mergeCell ref="B428:C428"/>
    <mergeCell ref="B429:C429"/>
    <mergeCell ref="B418:C418"/>
    <mergeCell ref="B419:C419"/>
    <mergeCell ref="B420:C420"/>
    <mergeCell ref="B421:C421"/>
    <mergeCell ref="B422:C422"/>
    <mergeCell ref="B423:C423"/>
    <mergeCell ref="B412:C412"/>
    <mergeCell ref="B413:C413"/>
    <mergeCell ref="B414:C414"/>
    <mergeCell ref="A415:C415"/>
    <mergeCell ref="B416:C416"/>
    <mergeCell ref="B417:C417"/>
    <mergeCell ref="B406:C406"/>
    <mergeCell ref="B407:C407"/>
    <mergeCell ref="B408:C408"/>
    <mergeCell ref="B409:C409"/>
    <mergeCell ref="B410:C410"/>
    <mergeCell ref="B411:C411"/>
    <mergeCell ref="B400:C400"/>
    <mergeCell ref="B401:C401"/>
    <mergeCell ref="B402:C402"/>
    <mergeCell ref="B403:C403"/>
    <mergeCell ref="B404:C404"/>
    <mergeCell ref="B405:C405"/>
    <mergeCell ref="B394:C394"/>
    <mergeCell ref="B395:C395"/>
    <mergeCell ref="B396:C396"/>
    <mergeCell ref="B397:C397"/>
    <mergeCell ref="B398:C398"/>
    <mergeCell ref="A399:C399"/>
    <mergeCell ref="A388:C388"/>
    <mergeCell ref="B389:C389"/>
    <mergeCell ref="B390:C390"/>
    <mergeCell ref="B391:C391"/>
    <mergeCell ref="B392:C392"/>
    <mergeCell ref="B393:C393"/>
    <mergeCell ref="D382:D384"/>
    <mergeCell ref="E382:E384"/>
    <mergeCell ref="B383:B384"/>
    <mergeCell ref="C383:C384"/>
    <mergeCell ref="A386:C386"/>
    <mergeCell ref="A387:C387"/>
    <mergeCell ref="B376:C376"/>
    <mergeCell ref="A377:C377"/>
    <mergeCell ref="D379:E379"/>
    <mergeCell ref="C380:C381"/>
    <mergeCell ref="D380:E380"/>
    <mergeCell ref="D381:E381"/>
    <mergeCell ref="B370:C370"/>
    <mergeCell ref="B371:C371"/>
    <mergeCell ref="B372:C372"/>
    <mergeCell ref="B373:C373"/>
    <mergeCell ref="B374:C374"/>
    <mergeCell ref="B375:C375"/>
    <mergeCell ref="B364:C364"/>
    <mergeCell ref="B365:C365"/>
    <mergeCell ref="B366:C366"/>
    <mergeCell ref="B367:C367"/>
    <mergeCell ref="B368:C368"/>
    <mergeCell ref="B369:C369"/>
    <mergeCell ref="B358:C358"/>
    <mergeCell ref="B359:C359"/>
    <mergeCell ref="B360:C360"/>
    <mergeCell ref="A361:C361"/>
    <mergeCell ref="B362:C362"/>
    <mergeCell ref="B363:C363"/>
    <mergeCell ref="B352:C352"/>
    <mergeCell ref="B353:C353"/>
    <mergeCell ref="B354:C354"/>
    <mergeCell ref="B355:C355"/>
    <mergeCell ref="B356:C356"/>
    <mergeCell ref="B357:C357"/>
    <mergeCell ref="B346:C346"/>
    <mergeCell ref="B347:C347"/>
    <mergeCell ref="B348:C348"/>
    <mergeCell ref="B349:C349"/>
    <mergeCell ref="B350:C350"/>
    <mergeCell ref="B351:C351"/>
    <mergeCell ref="B340:C340"/>
    <mergeCell ref="B341:C341"/>
    <mergeCell ref="B342:C342"/>
    <mergeCell ref="B343:C343"/>
    <mergeCell ref="B344:C344"/>
    <mergeCell ref="A345:C345"/>
    <mergeCell ref="A334:C334"/>
    <mergeCell ref="B335:C335"/>
    <mergeCell ref="B336:C336"/>
    <mergeCell ref="B337:C337"/>
    <mergeCell ref="B338:C338"/>
    <mergeCell ref="B339:C339"/>
    <mergeCell ref="D328:D330"/>
    <mergeCell ref="E328:E330"/>
    <mergeCell ref="B329:B330"/>
    <mergeCell ref="C329:C330"/>
    <mergeCell ref="A332:C332"/>
    <mergeCell ref="A333:C333"/>
    <mergeCell ref="B322:C322"/>
    <mergeCell ref="A323:C323"/>
    <mergeCell ref="D325:E325"/>
    <mergeCell ref="C326:C327"/>
    <mergeCell ref="D326:E326"/>
    <mergeCell ref="D327:E327"/>
    <mergeCell ref="B316:C316"/>
    <mergeCell ref="B317:C317"/>
    <mergeCell ref="B318:C318"/>
    <mergeCell ref="B319:C319"/>
    <mergeCell ref="B320:C320"/>
    <mergeCell ref="B321:C321"/>
    <mergeCell ref="B310:C310"/>
    <mergeCell ref="B311:C311"/>
    <mergeCell ref="B312:C312"/>
    <mergeCell ref="B313:C313"/>
    <mergeCell ref="B314:C314"/>
    <mergeCell ref="B315:C315"/>
    <mergeCell ref="B304:C304"/>
    <mergeCell ref="B305:C305"/>
    <mergeCell ref="B306:C306"/>
    <mergeCell ref="A307:C307"/>
    <mergeCell ref="B308:C308"/>
    <mergeCell ref="B309:C309"/>
    <mergeCell ref="B298:C298"/>
    <mergeCell ref="B299:C299"/>
    <mergeCell ref="B300:C300"/>
    <mergeCell ref="B301:C301"/>
    <mergeCell ref="B302:C302"/>
    <mergeCell ref="B303:C303"/>
    <mergeCell ref="B292:C292"/>
    <mergeCell ref="B293:C293"/>
    <mergeCell ref="B294:C294"/>
    <mergeCell ref="B295:C295"/>
    <mergeCell ref="B296:C296"/>
    <mergeCell ref="B297:C297"/>
    <mergeCell ref="B286:C286"/>
    <mergeCell ref="B287:C287"/>
    <mergeCell ref="B288:C288"/>
    <mergeCell ref="B289:C289"/>
    <mergeCell ref="B290:C290"/>
    <mergeCell ref="A291:C291"/>
    <mergeCell ref="A280:C280"/>
    <mergeCell ref="B281:C281"/>
    <mergeCell ref="B282:C282"/>
    <mergeCell ref="B283:C283"/>
    <mergeCell ref="B284:C284"/>
    <mergeCell ref="B285:C285"/>
    <mergeCell ref="D274:D276"/>
    <mergeCell ref="E274:E276"/>
    <mergeCell ref="B275:B276"/>
    <mergeCell ref="C275:C276"/>
    <mergeCell ref="A278:C278"/>
    <mergeCell ref="A279:C279"/>
    <mergeCell ref="B268:C268"/>
    <mergeCell ref="A269:C269"/>
    <mergeCell ref="D271:E271"/>
    <mergeCell ref="C272:C273"/>
    <mergeCell ref="D272:E272"/>
    <mergeCell ref="D273:E273"/>
    <mergeCell ref="B262:C262"/>
    <mergeCell ref="B263:C263"/>
    <mergeCell ref="B264:C264"/>
    <mergeCell ref="B265:C265"/>
    <mergeCell ref="B266:C266"/>
    <mergeCell ref="B267:C267"/>
    <mergeCell ref="B256:C256"/>
    <mergeCell ref="B257:C257"/>
    <mergeCell ref="B258:C258"/>
    <mergeCell ref="B259:C259"/>
    <mergeCell ref="B260:C260"/>
    <mergeCell ref="B261:C261"/>
    <mergeCell ref="B250:C250"/>
    <mergeCell ref="B251:C251"/>
    <mergeCell ref="B252:C252"/>
    <mergeCell ref="A253:C253"/>
    <mergeCell ref="B254:C254"/>
    <mergeCell ref="B255:C255"/>
    <mergeCell ref="B244:C244"/>
    <mergeCell ref="B245:C245"/>
    <mergeCell ref="B246:C246"/>
    <mergeCell ref="B247:C247"/>
    <mergeCell ref="B248:C248"/>
    <mergeCell ref="B249:C249"/>
    <mergeCell ref="B238:C238"/>
    <mergeCell ref="B239:C239"/>
    <mergeCell ref="B240:C240"/>
    <mergeCell ref="B241:C241"/>
    <mergeCell ref="B242:C242"/>
    <mergeCell ref="B243:C243"/>
    <mergeCell ref="B232:C232"/>
    <mergeCell ref="B233:C233"/>
    <mergeCell ref="B234:C234"/>
    <mergeCell ref="B235:C235"/>
    <mergeCell ref="B236:C236"/>
    <mergeCell ref="A237:C237"/>
    <mergeCell ref="A226:C226"/>
    <mergeCell ref="B227:C227"/>
    <mergeCell ref="B228:C228"/>
    <mergeCell ref="B229:C229"/>
    <mergeCell ref="B230:C230"/>
    <mergeCell ref="B231:C231"/>
    <mergeCell ref="D220:D222"/>
    <mergeCell ref="E220:E222"/>
    <mergeCell ref="B221:B222"/>
    <mergeCell ref="C221:C222"/>
    <mergeCell ref="A224:C224"/>
    <mergeCell ref="A225:C225"/>
    <mergeCell ref="B214:C214"/>
    <mergeCell ref="A215:C215"/>
    <mergeCell ref="D217:E217"/>
    <mergeCell ref="C218:C219"/>
    <mergeCell ref="D218:E218"/>
    <mergeCell ref="D219:E219"/>
    <mergeCell ref="B208:C208"/>
    <mergeCell ref="B209:C209"/>
    <mergeCell ref="B210:C210"/>
    <mergeCell ref="B211:C211"/>
    <mergeCell ref="B212:C212"/>
    <mergeCell ref="B213:C213"/>
    <mergeCell ref="B202:C202"/>
    <mergeCell ref="B203:C203"/>
    <mergeCell ref="B204:C204"/>
    <mergeCell ref="B205:C205"/>
    <mergeCell ref="B206:C206"/>
    <mergeCell ref="B207:C207"/>
    <mergeCell ref="B196:C196"/>
    <mergeCell ref="B197:C197"/>
    <mergeCell ref="B198:C198"/>
    <mergeCell ref="A199:C199"/>
    <mergeCell ref="B200:C200"/>
    <mergeCell ref="B201:C201"/>
    <mergeCell ref="B190:C190"/>
    <mergeCell ref="B191:C191"/>
    <mergeCell ref="B192:C192"/>
    <mergeCell ref="B193:C193"/>
    <mergeCell ref="B194:C194"/>
    <mergeCell ref="B195:C195"/>
    <mergeCell ref="B184:C184"/>
    <mergeCell ref="B185:C185"/>
    <mergeCell ref="B186:C186"/>
    <mergeCell ref="B187:C187"/>
    <mergeCell ref="B188:C188"/>
    <mergeCell ref="B189:C189"/>
    <mergeCell ref="B178:C178"/>
    <mergeCell ref="B179:C179"/>
    <mergeCell ref="B180:C180"/>
    <mergeCell ref="B181:C181"/>
    <mergeCell ref="B182:C182"/>
    <mergeCell ref="A183:C183"/>
    <mergeCell ref="A172:C172"/>
    <mergeCell ref="B173:C173"/>
    <mergeCell ref="B174:C174"/>
    <mergeCell ref="B175:C175"/>
    <mergeCell ref="B176:C176"/>
    <mergeCell ref="B177:C177"/>
    <mergeCell ref="D166:D168"/>
    <mergeCell ref="E166:E168"/>
    <mergeCell ref="B167:B168"/>
    <mergeCell ref="C167:C168"/>
    <mergeCell ref="A170:C170"/>
    <mergeCell ref="A171:C171"/>
    <mergeCell ref="B160:C160"/>
    <mergeCell ref="A161:C161"/>
    <mergeCell ref="D163:E163"/>
    <mergeCell ref="C164:C165"/>
    <mergeCell ref="D164:E164"/>
    <mergeCell ref="D165:E165"/>
    <mergeCell ref="B154:C154"/>
    <mergeCell ref="B155:C155"/>
    <mergeCell ref="B156:C156"/>
    <mergeCell ref="B157:C157"/>
    <mergeCell ref="B158:C158"/>
    <mergeCell ref="B159:C159"/>
    <mergeCell ref="B148:C148"/>
    <mergeCell ref="B149:C149"/>
    <mergeCell ref="B150:C150"/>
    <mergeCell ref="B151:C151"/>
    <mergeCell ref="B152:C152"/>
    <mergeCell ref="B153:C153"/>
    <mergeCell ref="B142:C142"/>
    <mergeCell ref="B143:C143"/>
    <mergeCell ref="B144:C144"/>
    <mergeCell ref="A145:C145"/>
    <mergeCell ref="B146:C146"/>
    <mergeCell ref="B147:C147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B133:C133"/>
    <mergeCell ref="B134:C134"/>
    <mergeCell ref="B135:C135"/>
    <mergeCell ref="B124:C124"/>
    <mergeCell ref="B125:C125"/>
    <mergeCell ref="B126:C126"/>
    <mergeCell ref="B127:C127"/>
    <mergeCell ref="B128:C128"/>
    <mergeCell ref="A129:C129"/>
    <mergeCell ref="A118:C118"/>
    <mergeCell ref="B119:C119"/>
    <mergeCell ref="B120:C120"/>
    <mergeCell ref="B121:C121"/>
    <mergeCell ref="B122:C122"/>
    <mergeCell ref="B123:C123"/>
    <mergeCell ref="D112:D114"/>
    <mergeCell ref="E112:E114"/>
    <mergeCell ref="B113:B114"/>
    <mergeCell ref="C113:C114"/>
    <mergeCell ref="A116:C116"/>
    <mergeCell ref="A117:C117"/>
    <mergeCell ref="B104:C104"/>
    <mergeCell ref="B105:C105"/>
    <mergeCell ref="B106:C106"/>
    <mergeCell ref="A107:C107"/>
    <mergeCell ref="D109:E109"/>
    <mergeCell ref="C110:C111"/>
    <mergeCell ref="D110:E110"/>
    <mergeCell ref="D111:E111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A91:C91"/>
    <mergeCell ref="B80:C80"/>
    <mergeCell ref="B81:C81"/>
    <mergeCell ref="B82:C82"/>
    <mergeCell ref="B83:C83"/>
    <mergeCell ref="B84:C84"/>
    <mergeCell ref="B85:C85"/>
    <mergeCell ref="B74:C74"/>
    <mergeCell ref="A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A62:C62"/>
    <mergeCell ref="A63:C63"/>
    <mergeCell ref="A64:C64"/>
    <mergeCell ref="B65:C65"/>
    <mergeCell ref="B66:C66"/>
    <mergeCell ref="B67:C67"/>
    <mergeCell ref="A53:C53"/>
    <mergeCell ref="D55:E55"/>
    <mergeCell ref="C56:C57"/>
    <mergeCell ref="D56:E56"/>
    <mergeCell ref="D57:E57"/>
    <mergeCell ref="D58:D60"/>
    <mergeCell ref="E58:E60"/>
    <mergeCell ref="B59:B60"/>
    <mergeCell ref="C59:C60"/>
    <mergeCell ref="B47:C47"/>
    <mergeCell ref="B48:C48"/>
    <mergeCell ref="B49:C49"/>
    <mergeCell ref="B50:C50"/>
    <mergeCell ref="B51:C51"/>
    <mergeCell ref="B52:C52"/>
    <mergeCell ref="B41:C41"/>
    <mergeCell ref="B42:C42"/>
    <mergeCell ref="B43:C43"/>
    <mergeCell ref="B44:C44"/>
    <mergeCell ref="B45:C45"/>
    <mergeCell ref="B46:C46"/>
    <mergeCell ref="B35:C35"/>
    <mergeCell ref="B36:C36"/>
    <mergeCell ref="A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A21:C21"/>
    <mergeCell ref="B22:C22"/>
    <mergeCell ref="B11:C11"/>
    <mergeCell ref="B12:C12"/>
    <mergeCell ref="B13:C13"/>
    <mergeCell ref="B14:C14"/>
    <mergeCell ref="B15:C15"/>
    <mergeCell ref="B16:C16"/>
    <mergeCell ref="B5:B6"/>
    <mergeCell ref="C5:C6"/>
    <mergeCell ref="D4:D6"/>
    <mergeCell ref="E4:E6"/>
    <mergeCell ref="A9:C9"/>
    <mergeCell ref="A10:C10"/>
    <mergeCell ref="A8:C8"/>
    <mergeCell ref="D1:E1"/>
    <mergeCell ref="D2:E2"/>
    <mergeCell ref="C2:C3"/>
    <mergeCell ref="D3:E3"/>
  </mergeCells>
  <pageMargins left="0.25" right="0.25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35"/>
  <sheetViews>
    <sheetView tabSelected="1" workbookViewId="0">
      <selection activeCell="C3" sqref="C3"/>
    </sheetView>
  </sheetViews>
  <sheetFormatPr defaultRowHeight="15" x14ac:dyDescent="0.25"/>
  <cols>
    <col min="1" max="1" width="6.7109375" style="107" customWidth="1"/>
    <col min="2" max="2" width="15.5703125" style="107" customWidth="1"/>
    <col min="3" max="3" width="12.85546875" style="107" customWidth="1"/>
    <col min="4" max="4" width="10.28515625" style="107" customWidth="1"/>
    <col min="5" max="6" width="9.140625" style="107"/>
    <col min="7" max="7" width="5.42578125" style="107" customWidth="1"/>
    <col min="8" max="8" width="14.140625" style="107" customWidth="1"/>
  </cols>
  <sheetData>
    <row r="2" spans="1:10" ht="33" customHeight="1" x14ac:dyDescent="0.25">
      <c r="A2" s="111" t="s">
        <v>114</v>
      </c>
      <c r="B2" s="111"/>
      <c r="C2" s="123" t="s">
        <v>112</v>
      </c>
      <c r="E2" s="46" t="s">
        <v>121</v>
      </c>
      <c r="F2" s="46"/>
      <c r="G2" s="45" t="s">
        <v>122</v>
      </c>
      <c r="H2" s="109" t="str">
        <f>+PDV!B5</f>
        <v>91184883380</v>
      </c>
    </row>
    <row r="3" spans="1:10" ht="33" customHeight="1" x14ac:dyDescent="0.25">
      <c r="A3" s="111" t="s">
        <v>113</v>
      </c>
      <c r="B3" s="111"/>
      <c r="C3" s="123" t="s">
        <v>112</v>
      </c>
      <c r="E3" s="46" t="s">
        <v>123</v>
      </c>
      <c r="F3" s="46"/>
      <c r="G3" s="110" t="str">
        <f>+PDV!B2</f>
        <v>TVRTKA XY D.O.O.</v>
      </c>
      <c r="H3" s="46"/>
    </row>
    <row r="4" spans="1:10" ht="15" customHeight="1" x14ac:dyDescent="0.25">
      <c r="E4" s="46" t="s">
        <v>124</v>
      </c>
      <c r="F4" s="46"/>
      <c r="G4" s="110" t="str">
        <f>+PDV!B3</f>
        <v>KARLOVAC, VINIČKI PUT 20</v>
      </c>
      <c r="H4" s="110"/>
    </row>
    <row r="5" spans="1:10" x14ac:dyDescent="0.25">
      <c r="E5" s="46"/>
      <c r="F5" s="46"/>
      <c r="G5" s="110"/>
      <c r="H5" s="110"/>
    </row>
    <row r="6" spans="1:10" ht="28.5" customHeight="1" x14ac:dyDescent="0.25">
      <c r="E6" s="46" t="s">
        <v>125</v>
      </c>
      <c r="F6" s="46"/>
      <c r="G6" s="45"/>
      <c r="H6" s="108"/>
    </row>
    <row r="8" spans="1:10" x14ac:dyDescent="0.25">
      <c r="A8" s="118" t="s">
        <v>120</v>
      </c>
      <c r="B8" s="118"/>
      <c r="C8" s="118"/>
      <c r="D8" s="118"/>
      <c r="E8" s="118"/>
      <c r="F8" s="118"/>
      <c r="G8" s="118"/>
      <c r="H8" s="118"/>
    </row>
    <row r="9" spans="1:10" x14ac:dyDescent="0.25">
      <c r="C9" s="119" t="s">
        <v>126</v>
      </c>
      <c r="D9" s="120" t="s">
        <v>12</v>
      </c>
      <c r="E9" s="119" t="s">
        <v>127</v>
      </c>
      <c r="F9" s="121" t="s">
        <v>128</v>
      </c>
    </row>
    <row r="10" spans="1:10" ht="15.75" thickBot="1" x14ac:dyDescent="0.3"/>
    <row r="11" spans="1:10" ht="30.75" customHeight="1" x14ac:dyDescent="0.25">
      <c r="A11" s="112" t="s">
        <v>115</v>
      </c>
      <c r="B11" s="113" t="s">
        <v>116</v>
      </c>
      <c r="C11" s="114" t="s">
        <v>117</v>
      </c>
      <c r="D11" s="114"/>
      <c r="E11" s="114" t="s">
        <v>118</v>
      </c>
      <c r="F11" s="114"/>
      <c r="G11" s="114" t="s">
        <v>119</v>
      </c>
      <c r="H11" s="115"/>
    </row>
    <row r="12" spans="1:10" x14ac:dyDescent="0.25">
      <c r="A12" s="126">
        <v>1</v>
      </c>
      <c r="B12" s="122"/>
      <c r="C12" s="102"/>
      <c r="D12" s="102"/>
      <c r="E12" s="127">
        <f>+'INO URA ROBE'!K33</f>
        <v>0</v>
      </c>
      <c r="F12" s="127"/>
      <c r="G12" s="127"/>
      <c r="H12" s="128"/>
    </row>
    <row r="13" spans="1:10" x14ac:dyDescent="0.25">
      <c r="A13" s="126">
        <v>2</v>
      </c>
      <c r="B13" s="122" t="s">
        <v>109</v>
      </c>
      <c r="C13" s="102" t="s">
        <v>132</v>
      </c>
      <c r="D13" s="102"/>
      <c r="E13" s="127"/>
      <c r="F13" s="127"/>
      <c r="G13" s="127">
        <f>+'INO URA USLUGE'!K33</f>
        <v>754.17664000000013</v>
      </c>
      <c r="H13" s="128"/>
      <c r="J13" t="s">
        <v>133</v>
      </c>
    </row>
    <row r="14" spans="1:10" x14ac:dyDescent="0.25">
      <c r="A14" s="126">
        <v>3</v>
      </c>
      <c r="B14" s="122"/>
      <c r="C14" s="102"/>
      <c r="D14" s="102"/>
      <c r="E14" s="127"/>
      <c r="F14" s="127"/>
      <c r="G14" s="127"/>
      <c r="H14" s="128"/>
      <c r="J14" t="s">
        <v>134</v>
      </c>
    </row>
    <row r="15" spans="1:10" x14ac:dyDescent="0.25">
      <c r="A15" s="126">
        <v>4</v>
      </c>
      <c r="B15" s="122"/>
      <c r="C15" s="102"/>
      <c r="D15" s="102"/>
      <c r="E15" s="127"/>
      <c r="F15" s="127"/>
      <c r="G15" s="127"/>
      <c r="H15" s="128"/>
    </row>
    <row r="16" spans="1:10" x14ac:dyDescent="0.25">
      <c r="A16" s="126">
        <v>5</v>
      </c>
      <c r="B16" s="122"/>
      <c r="C16" s="102"/>
      <c r="D16" s="102"/>
      <c r="E16" s="127"/>
      <c r="F16" s="127"/>
      <c r="G16" s="127"/>
      <c r="H16" s="128"/>
    </row>
    <row r="17" spans="1:8" x14ac:dyDescent="0.25">
      <c r="A17" s="126">
        <v>6</v>
      </c>
      <c r="B17" s="122"/>
      <c r="C17" s="102"/>
      <c r="D17" s="102"/>
      <c r="E17" s="127"/>
      <c r="F17" s="127"/>
      <c r="G17" s="127"/>
      <c r="H17" s="128"/>
    </row>
    <row r="18" spans="1:8" x14ac:dyDescent="0.25">
      <c r="A18" s="126">
        <v>7</v>
      </c>
      <c r="B18" s="122"/>
      <c r="C18" s="102"/>
      <c r="D18" s="102"/>
      <c r="E18" s="127"/>
      <c r="F18" s="127"/>
      <c r="G18" s="127"/>
      <c r="H18" s="128"/>
    </row>
    <row r="19" spans="1:8" x14ac:dyDescent="0.25">
      <c r="A19" s="126">
        <v>8</v>
      </c>
      <c r="B19" s="122"/>
      <c r="C19" s="102"/>
      <c r="D19" s="102"/>
      <c r="E19" s="127"/>
      <c r="F19" s="127"/>
      <c r="G19" s="127"/>
      <c r="H19" s="128"/>
    </row>
    <row r="20" spans="1:8" x14ac:dyDescent="0.25">
      <c r="A20" s="126">
        <v>9</v>
      </c>
      <c r="B20" s="122"/>
      <c r="C20" s="102"/>
      <c r="D20" s="102"/>
      <c r="E20" s="127"/>
      <c r="F20" s="127"/>
      <c r="G20" s="127"/>
      <c r="H20" s="128"/>
    </row>
    <row r="21" spans="1:8" x14ac:dyDescent="0.25">
      <c r="A21" s="126">
        <v>10</v>
      </c>
      <c r="B21" s="122"/>
      <c r="C21" s="102"/>
      <c r="D21" s="102"/>
      <c r="E21" s="127"/>
      <c r="F21" s="127"/>
      <c r="G21" s="127"/>
      <c r="H21" s="128"/>
    </row>
    <row r="22" spans="1:8" x14ac:dyDescent="0.25">
      <c r="A22" s="126">
        <v>11</v>
      </c>
      <c r="B22" s="122"/>
      <c r="C22" s="102"/>
      <c r="D22" s="102"/>
      <c r="E22" s="127"/>
      <c r="F22" s="127"/>
      <c r="G22" s="127"/>
      <c r="H22" s="128"/>
    </row>
    <row r="23" spans="1:8" x14ac:dyDescent="0.25">
      <c r="A23" s="126">
        <v>12</v>
      </c>
      <c r="B23" s="122"/>
      <c r="C23" s="102"/>
      <c r="D23" s="102"/>
      <c r="E23" s="127"/>
      <c r="F23" s="127"/>
      <c r="G23" s="127"/>
      <c r="H23" s="128"/>
    </row>
    <row r="24" spans="1:8" x14ac:dyDescent="0.25">
      <c r="A24" s="126">
        <v>13</v>
      </c>
      <c r="B24" s="122"/>
      <c r="C24" s="102"/>
      <c r="D24" s="102"/>
      <c r="E24" s="127"/>
      <c r="F24" s="127"/>
      <c r="G24" s="127"/>
      <c r="H24" s="128"/>
    </row>
    <row r="25" spans="1:8" x14ac:dyDescent="0.25">
      <c r="A25" s="126">
        <v>14</v>
      </c>
      <c r="B25" s="122"/>
      <c r="C25" s="102"/>
      <c r="D25" s="102"/>
      <c r="E25" s="127"/>
      <c r="F25" s="127"/>
      <c r="G25" s="127"/>
      <c r="H25" s="128"/>
    </row>
    <row r="26" spans="1:8" x14ac:dyDescent="0.25">
      <c r="A26" s="126">
        <v>15</v>
      </c>
      <c r="B26" s="122"/>
      <c r="C26" s="102"/>
      <c r="D26" s="102"/>
      <c r="E26" s="127"/>
      <c r="F26" s="127"/>
      <c r="G26" s="127"/>
      <c r="H26" s="128"/>
    </row>
    <row r="27" spans="1:8" x14ac:dyDescent="0.25">
      <c r="A27" s="126">
        <v>16</v>
      </c>
      <c r="B27" s="122"/>
      <c r="C27" s="102"/>
      <c r="D27" s="102"/>
      <c r="E27" s="127"/>
      <c r="F27" s="127"/>
      <c r="G27" s="127"/>
      <c r="H27" s="128"/>
    </row>
    <row r="28" spans="1:8" x14ac:dyDescent="0.25">
      <c r="A28" s="126">
        <v>17</v>
      </c>
      <c r="B28" s="122"/>
      <c r="C28" s="102"/>
      <c r="D28" s="102"/>
      <c r="E28" s="127"/>
      <c r="F28" s="127"/>
      <c r="G28" s="127"/>
      <c r="H28" s="128"/>
    </row>
    <row r="29" spans="1:8" ht="15.75" thickBot="1" x14ac:dyDescent="0.3">
      <c r="A29" s="116"/>
      <c r="B29" s="117"/>
      <c r="C29" s="117"/>
      <c r="D29" s="117"/>
      <c r="E29" s="124">
        <f>SUM(E12:F28)</f>
        <v>0</v>
      </c>
      <c r="F29" s="124"/>
      <c r="G29" s="124">
        <f>SUM(G12:H28)</f>
        <v>754.17664000000013</v>
      </c>
      <c r="H29" s="125"/>
    </row>
    <row r="48" spans="1:8" ht="33" customHeight="1" x14ac:dyDescent="0.25">
      <c r="A48" s="111" t="s">
        <v>114</v>
      </c>
      <c r="B48" s="111"/>
      <c r="C48" s="109" t="str">
        <f>+C2</f>
        <v>KARLOVAC</v>
      </c>
      <c r="E48" s="46" t="s">
        <v>121</v>
      </c>
      <c r="F48" s="46"/>
      <c r="G48" s="45" t="s">
        <v>122</v>
      </c>
      <c r="H48" s="109" t="str">
        <f>+H2</f>
        <v>91184883380</v>
      </c>
    </row>
    <row r="49" spans="1:10" ht="33" customHeight="1" x14ac:dyDescent="0.25">
      <c r="A49" s="111" t="s">
        <v>113</v>
      </c>
      <c r="B49" s="111"/>
      <c r="C49" s="109" t="str">
        <f>+C3</f>
        <v>KARLOVAC</v>
      </c>
      <c r="E49" s="46" t="s">
        <v>123</v>
      </c>
      <c r="F49" s="46"/>
      <c r="G49" s="110" t="str">
        <f>+G3</f>
        <v>TVRTKA XY D.O.O.</v>
      </c>
      <c r="H49" s="130"/>
    </row>
    <row r="50" spans="1:10" ht="15" customHeight="1" x14ac:dyDescent="0.25">
      <c r="E50" s="46" t="s">
        <v>124</v>
      </c>
      <c r="F50" s="46"/>
      <c r="G50" s="110" t="str">
        <f>+G4</f>
        <v>KARLOVAC, VINIČKI PUT 20</v>
      </c>
      <c r="H50" s="130"/>
    </row>
    <row r="51" spans="1:10" x14ac:dyDescent="0.25">
      <c r="E51" s="46"/>
      <c r="F51" s="46"/>
      <c r="G51" s="130"/>
      <c r="H51" s="130"/>
    </row>
    <row r="52" spans="1:10" ht="28.5" customHeight="1" x14ac:dyDescent="0.25">
      <c r="E52" s="46" t="s">
        <v>125</v>
      </c>
      <c r="F52" s="46"/>
      <c r="G52" s="131"/>
      <c r="H52" s="129"/>
    </row>
    <row r="54" spans="1:10" x14ac:dyDescent="0.25">
      <c r="A54" s="118" t="s">
        <v>120</v>
      </c>
      <c r="B54" s="118"/>
      <c r="C54" s="118"/>
      <c r="D54" s="118"/>
      <c r="E54" s="118"/>
      <c r="F54" s="118"/>
      <c r="G54" s="118"/>
      <c r="H54" s="118"/>
    </row>
    <row r="55" spans="1:10" x14ac:dyDescent="0.25">
      <c r="C55" s="119" t="s">
        <v>126</v>
      </c>
      <c r="D55" s="120" t="s">
        <v>13</v>
      </c>
      <c r="E55" s="119" t="s">
        <v>127</v>
      </c>
      <c r="F55" s="121" t="s">
        <v>128</v>
      </c>
    </row>
    <row r="56" spans="1:10" ht="15.75" thickBot="1" x14ac:dyDescent="0.3"/>
    <row r="57" spans="1:10" ht="30.75" customHeight="1" x14ac:dyDescent="0.25">
      <c r="A57" s="112" t="s">
        <v>115</v>
      </c>
      <c r="B57" s="113" t="s">
        <v>116</v>
      </c>
      <c r="C57" s="114" t="s">
        <v>117</v>
      </c>
      <c r="D57" s="114"/>
      <c r="E57" s="114" t="s">
        <v>118</v>
      </c>
      <c r="F57" s="114"/>
      <c r="G57" s="114" t="s">
        <v>119</v>
      </c>
      <c r="H57" s="115"/>
    </row>
    <row r="58" spans="1:10" x14ac:dyDescent="0.25">
      <c r="A58" s="126">
        <v>1</v>
      </c>
      <c r="B58" s="122"/>
      <c r="C58" s="102"/>
      <c r="D58" s="102"/>
      <c r="E58" s="127">
        <f>+'INO URA ROBE'!K66</f>
        <v>0</v>
      </c>
      <c r="F58" s="127"/>
      <c r="G58" s="127"/>
      <c r="H58" s="128"/>
    </row>
    <row r="59" spans="1:10" x14ac:dyDescent="0.25">
      <c r="A59" s="126">
        <v>2</v>
      </c>
      <c r="B59" s="122"/>
      <c r="C59" s="102"/>
      <c r="D59" s="102"/>
      <c r="E59" s="127"/>
      <c r="F59" s="127"/>
      <c r="G59" s="127">
        <f>+'INO URA USLUGE'!K66</f>
        <v>0</v>
      </c>
      <c r="H59" s="128"/>
      <c r="J59" t="s">
        <v>133</v>
      </c>
    </row>
    <row r="60" spans="1:10" x14ac:dyDescent="0.25">
      <c r="A60" s="126">
        <v>3</v>
      </c>
      <c r="B60" s="122"/>
      <c r="C60" s="102"/>
      <c r="D60" s="102"/>
      <c r="E60" s="127"/>
      <c r="F60" s="127"/>
      <c r="G60" s="127"/>
      <c r="H60" s="128"/>
      <c r="J60" t="s">
        <v>134</v>
      </c>
    </row>
    <row r="61" spans="1:10" x14ac:dyDescent="0.25">
      <c r="A61" s="126">
        <v>4</v>
      </c>
      <c r="B61" s="122"/>
      <c r="C61" s="102"/>
      <c r="D61" s="102"/>
      <c r="E61" s="127"/>
      <c r="F61" s="127"/>
      <c r="G61" s="127"/>
      <c r="H61" s="128"/>
    </row>
    <row r="62" spans="1:10" x14ac:dyDescent="0.25">
      <c r="A62" s="126">
        <v>5</v>
      </c>
      <c r="B62" s="122"/>
      <c r="C62" s="102"/>
      <c r="D62" s="102"/>
      <c r="E62" s="127"/>
      <c r="F62" s="127"/>
      <c r="G62" s="127"/>
      <c r="H62" s="128"/>
    </row>
    <row r="63" spans="1:10" x14ac:dyDescent="0.25">
      <c r="A63" s="126">
        <v>6</v>
      </c>
      <c r="B63" s="122"/>
      <c r="C63" s="102"/>
      <c r="D63" s="102"/>
      <c r="E63" s="127"/>
      <c r="F63" s="127"/>
      <c r="G63" s="127"/>
      <c r="H63" s="128"/>
    </row>
    <row r="64" spans="1:10" x14ac:dyDescent="0.25">
      <c r="A64" s="126">
        <v>7</v>
      </c>
      <c r="B64" s="122"/>
      <c r="C64" s="102"/>
      <c r="D64" s="102"/>
      <c r="E64" s="127"/>
      <c r="F64" s="127"/>
      <c r="G64" s="127"/>
      <c r="H64" s="128"/>
    </row>
    <row r="65" spans="1:8" x14ac:dyDescent="0.25">
      <c r="A65" s="126">
        <v>8</v>
      </c>
      <c r="B65" s="122"/>
      <c r="C65" s="102"/>
      <c r="D65" s="102"/>
      <c r="E65" s="127"/>
      <c r="F65" s="127"/>
      <c r="G65" s="127"/>
      <c r="H65" s="128"/>
    </row>
    <row r="66" spans="1:8" x14ac:dyDescent="0.25">
      <c r="A66" s="126">
        <v>9</v>
      </c>
      <c r="B66" s="122"/>
      <c r="C66" s="102"/>
      <c r="D66" s="102"/>
      <c r="E66" s="127"/>
      <c r="F66" s="127"/>
      <c r="G66" s="127"/>
      <c r="H66" s="128"/>
    </row>
    <row r="67" spans="1:8" x14ac:dyDescent="0.25">
      <c r="A67" s="126">
        <v>10</v>
      </c>
      <c r="B67" s="122"/>
      <c r="C67" s="102"/>
      <c r="D67" s="102"/>
      <c r="E67" s="127"/>
      <c r="F67" s="127"/>
      <c r="G67" s="127"/>
      <c r="H67" s="128"/>
    </row>
    <row r="68" spans="1:8" x14ac:dyDescent="0.25">
      <c r="A68" s="126">
        <v>11</v>
      </c>
      <c r="B68" s="122"/>
      <c r="C68" s="102"/>
      <c r="D68" s="102"/>
      <c r="E68" s="127"/>
      <c r="F68" s="127"/>
      <c r="G68" s="127"/>
      <c r="H68" s="128"/>
    </row>
    <row r="69" spans="1:8" x14ac:dyDescent="0.25">
      <c r="A69" s="126">
        <v>12</v>
      </c>
      <c r="B69" s="122"/>
      <c r="C69" s="102"/>
      <c r="D69" s="102"/>
      <c r="E69" s="127"/>
      <c r="F69" s="127"/>
      <c r="G69" s="127"/>
      <c r="H69" s="128"/>
    </row>
    <row r="70" spans="1:8" x14ac:dyDescent="0.25">
      <c r="A70" s="126">
        <v>13</v>
      </c>
      <c r="B70" s="122"/>
      <c r="C70" s="102"/>
      <c r="D70" s="102"/>
      <c r="E70" s="127"/>
      <c r="F70" s="127"/>
      <c r="G70" s="127"/>
      <c r="H70" s="128"/>
    </row>
    <row r="71" spans="1:8" x14ac:dyDescent="0.25">
      <c r="A71" s="126">
        <v>14</v>
      </c>
      <c r="B71" s="122"/>
      <c r="C71" s="102"/>
      <c r="D71" s="102"/>
      <c r="E71" s="127"/>
      <c r="F71" s="127"/>
      <c r="G71" s="127"/>
      <c r="H71" s="128"/>
    </row>
    <row r="72" spans="1:8" x14ac:dyDescent="0.25">
      <c r="A72" s="126">
        <v>15</v>
      </c>
      <c r="B72" s="122"/>
      <c r="C72" s="102"/>
      <c r="D72" s="102"/>
      <c r="E72" s="127"/>
      <c r="F72" s="127"/>
      <c r="G72" s="127"/>
      <c r="H72" s="128"/>
    </row>
    <row r="73" spans="1:8" x14ac:dyDescent="0.25">
      <c r="A73" s="126">
        <v>16</v>
      </c>
      <c r="B73" s="122"/>
      <c r="C73" s="102"/>
      <c r="D73" s="102"/>
      <c r="E73" s="127"/>
      <c r="F73" s="127"/>
      <c r="G73" s="127"/>
      <c r="H73" s="128"/>
    </row>
    <row r="74" spans="1:8" x14ac:dyDescent="0.25">
      <c r="A74" s="126">
        <v>17</v>
      </c>
      <c r="B74" s="122"/>
      <c r="C74" s="102"/>
      <c r="D74" s="102"/>
      <c r="E74" s="127"/>
      <c r="F74" s="127"/>
      <c r="G74" s="127"/>
      <c r="H74" s="128"/>
    </row>
    <row r="75" spans="1:8" ht="15.75" thickBot="1" x14ac:dyDescent="0.3">
      <c r="A75" s="116"/>
      <c r="B75" s="117"/>
      <c r="C75" s="117"/>
      <c r="D75" s="117"/>
      <c r="E75" s="124">
        <f>SUM(E58:F74)</f>
        <v>0</v>
      </c>
      <c r="F75" s="124"/>
      <c r="G75" s="124">
        <f>SUM(G58:H74)</f>
        <v>0</v>
      </c>
      <c r="H75" s="125"/>
    </row>
    <row r="94" spans="1:8" ht="33" customHeight="1" x14ac:dyDescent="0.25">
      <c r="A94" s="111" t="s">
        <v>114</v>
      </c>
      <c r="B94" s="111"/>
      <c r="C94" s="109" t="str">
        <f>+C48</f>
        <v>KARLOVAC</v>
      </c>
      <c r="E94" s="46" t="s">
        <v>121</v>
      </c>
      <c r="F94" s="46"/>
      <c r="G94" s="45" t="s">
        <v>122</v>
      </c>
      <c r="H94" s="109" t="str">
        <f>+H48</f>
        <v>91184883380</v>
      </c>
    </row>
    <row r="95" spans="1:8" ht="33" customHeight="1" x14ac:dyDescent="0.25">
      <c r="A95" s="111" t="s">
        <v>113</v>
      </c>
      <c r="B95" s="111"/>
      <c r="C95" s="109" t="str">
        <f>+C49</f>
        <v>KARLOVAC</v>
      </c>
      <c r="E95" s="46" t="s">
        <v>123</v>
      </c>
      <c r="F95" s="46"/>
      <c r="G95" s="110" t="str">
        <f>+G49</f>
        <v>TVRTKA XY D.O.O.</v>
      </c>
      <c r="H95" s="130"/>
    </row>
    <row r="96" spans="1:8" ht="15" customHeight="1" x14ac:dyDescent="0.25">
      <c r="E96" s="46" t="s">
        <v>124</v>
      </c>
      <c r="F96" s="46"/>
      <c r="G96" s="110" t="str">
        <f>+G50</f>
        <v>KARLOVAC, VINIČKI PUT 20</v>
      </c>
      <c r="H96" s="130"/>
    </row>
    <row r="97" spans="1:10" x14ac:dyDescent="0.25">
      <c r="E97" s="46"/>
      <c r="F97" s="46"/>
      <c r="G97" s="130"/>
      <c r="H97" s="130"/>
    </row>
    <row r="98" spans="1:10" ht="28.5" customHeight="1" x14ac:dyDescent="0.25">
      <c r="E98" s="46" t="s">
        <v>125</v>
      </c>
      <c r="F98" s="46"/>
      <c r="G98" s="131"/>
      <c r="H98" s="129"/>
    </row>
    <row r="100" spans="1:10" x14ac:dyDescent="0.25">
      <c r="A100" s="118" t="s">
        <v>120</v>
      </c>
      <c r="B100" s="118"/>
      <c r="C100" s="118"/>
      <c r="D100" s="118"/>
      <c r="E100" s="118"/>
      <c r="F100" s="118"/>
      <c r="G100" s="118"/>
      <c r="H100" s="118"/>
    </row>
    <row r="101" spans="1:10" x14ac:dyDescent="0.25">
      <c r="C101" s="119" t="s">
        <v>126</v>
      </c>
      <c r="D101" s="120" t="s">
        <v>14</v>
      </c>
      <c r="E101" s="119" t="s">
        <v>127</v>
      </c>
      <c r="F101" s="121" t="s">
        <v>128</v>
      </c>
    </row>
    <row r="102" spans="1:10" ht="15.75" thickBot="1" x14ac:dyDescent="0.3"/>
    <row r="103" spans="1:10" ht="30.75" customHeight="1" x14ac:dyDescent="0.25">
      <c r="A103" s="112" t="s">
        <v>115</v>
      </c>
      <c r="B103" s="113" t="s">
        <v>116</v>
      </c>
      <c r="C103" s="114" t="s">
        <v>117</v>
      </c>
      <c r="D103" s="114"/>
      <c r="E103" s="114" t="s">
        <v>118</v>
      </c>
      <c r="F103" s="114"/>
      <c r="G103" s="114" t="s">
        <v>119</v>
      </c>
      <c r="H103" s="115"/>
    </row>
    <row r="104" spans="1:10" x14ac:dyDescent="0.25">
      <c r="A104" s="126">
        <v>1</v>
      </c>
      <c r="B104" s="122"/>
      <c r="C104" s="102"/>
      <c r="D104" s="102"/>
      <c r="E104" s="127">
        <f>+'INO URA ROBE'!K99</f>
        <v>0</v>
      </c>
      <c r="F104" s="127"/>
      <c r="G104" s="127"/>
      <c r="H104" s="128"/>
    </row>
    <row r="105" spans="1:10" x14ac:dyDescent="0.25">
      <c r="A105" s="126">
        <v>2</v>
      </c>
      <c r="B105" s="122"/>
      <c r="C105" s="102"/>
      <c r="D105" s="102"/>
      <c r="E105" s="127"/>
      <c r="F105" s="127"/>
      <c r="G105" s="127">
        <f>+'INO URA USLUGE'!K99</f>
        <v>0</v>
      </c>
      <c r="H105" s="128"/>
      <c r="J105" t="s">
        <v>133</v>
      </c>
    </row>
    <row r="106" spans="1:10" x14ac:dyDescent="0.25">
      <c r="A106" s="126">
        <v>3</v>
      </c>
      <c r="B106" s="122"/>
      <c r="C106" s="102"/>
      <c r="D106" s="102"/>
      <c r="E106" s="127"/>
      <c r="F106" s="127"/>
      <c r="G106" s="127"/>
      <c r="H106" s="128"/>
      <c r="J106" t="s">
        <v>134</v>
      </c>
    </row>
    <row r="107" spans="1:10" x14ac:dyDescent="0.25">
      <c r="A107" s="126">
        <v>4</v>
      </c>
      <c r="B107" s="122"/>
      <c r="C107" s="102"/>
      <c r="D107" s="102"/>
      <c r="E107" s="127"/>
      <c r="F107" s="127"/>
      <c r="G107" s="127"/>
      <c r="H107" s="128"/>
    </row>
    <row r="108" spans="1:10" x14ac:dyDescent="0.25">
      <c r="A108" s="126">
        <v>5</v>
      </c>
      <c r="B108" s="122"/>
      <c r="C108" s="102"/>
      <c r="D108" s="102"/>
      <c r="E108" s="127"/>
      <c r="F108" s="127"/>
      <c r="G108" s="127"/>
      <c r="H108" s="128"/>
    </row>
    <row r="109" spans="1:10" x14ac:dyDescent="0.25">
      <c r="A109" s="126">
        <v>6</v>
      </c>
      <c r="B109" s="122"/>
      <c r="C109" s="102"/>
      <c r="D109" s="102"/>
      <c r="E109" s="127"/>
      <c r="F109" s="127"/>
      <c r="G109" s="127"/>
      <c r="H109" s="128"/>
    </row>
    <row r="110" spans="1:10" x14ac:dyDescent="0.25">
      <c r="A110" s="126">
        <v>7</v>
      </c>
      <c r="B110" s="122"/>
      <c r="C110" s="102"/>
      <c r="D110" s="102"/>
      <c r="E110" s="127"/>
      <c r="F110" s="127"/>
      <c r="G110" s="127"/>
      <c r="H110" s="128"/>
    </row>
    <row r="111" spans="1:10" x14ac:dyDescent="0.25">
      <c r="A111" s="126">
        <v>8</v>
      </c>
      <c r="B111" s="122"/>
      <c r="C111" s="102"/>
      <c r="D111" s="102"/>
      <c r="E111" s="127"/>
      <c r="F111" s="127"/>
      <c r="G111" s="127"/>
      <c r="H111" s="128"/>
    </row>
    <row r="112" spans="1:10" x14ac:dyDescent="0.25">
      <c r="A112" s="126">
        <v>9</v>
      </c>
      <c r="B112" s="122"/>
      <c r="C112" s="102"/>
      <c r="D112" s="102"/>
      <c r="E112" s="127"/>
      <c r="F112" s="127"/>
      <c r="G112" s="127"/>
      <c r="H112" s="128"/>
    </row>
    <row r="113" spans="1:8" x14ac:dyDescent="0.25">
      <c r="A113" s="126">
        <v>10</v>
      </c>
      <c r="B113" s="122"/>
      <c r="C113" s="102"/>
      <c r="D113" s="102"/>
      <c r="E113" s="127"/>
      <c r="F113" s="127"/>
      <c r="G113" s="127"/>
      <c r="H113" s="128"/>
    </row>
    <row r="114" spans="1:8" x14ac:dyDescent="0.25">
      <c r="A114" s="126">
        <v>11</v>
      </c>
      <c r="B114" s="122"/>
      <c r="C114" s="102"/>
      <c r="D114" s="102"/>
      <c r="E114" s="127"/>
      <c r="F114" s="127"/>
      <c r="G114" s="127"/>
      <c r="H114" s="128"/>
    </row>
    <row r="115" spans="1:8" x14ac:dyDescent="0.25">
      <c r="A115" s="126">
        <v>12</v>
      </c>
      <c r="B115" s="122"/>
      <c r="C115" s="102"/>
      <c r="D115" s="102"/>
      <c r="E115" s="127"/>
      <c r="F115" s="127"/>
      <c r="G115" s="127"/>
      <c r="H115" s="128"/>
    </row>
    <row r="116" spans="1:8" x14ac:dyDescent="0.25">
      <c r="A116" s="126">
        <v>13</v>
      </c>
      <c r="B116" s="122"/>
      <c r="C116" s="102"/>
      <c r="D116" s="102"/>
      <c r="E116" s="127"/>
      <c r="F116" s="127"/>
      <c r="G116" s="127"/>
      <c r="H116" s="128"/>
    </row>
    <row r="117" spans="1:8" x14ac:dyDescent="0.25">
      <c r="A117" s="126">
        <v>14</v>
      </c>
      <c r="B117" s="122"/>
      <c r="C117" s="102"/>
      <c r="D117" s="102"/>
      <c r="E117" s="127"/>
      <c r="F117" s="127"/>
      <c r="G117" s="127"/>
      <c r="H117" s="128"/>
    </row>
    <row r="118" spans="1:8" x14ac:dyDescent="0.25">
      <c r="A118" s="126">
        <v>15</v>
      </c>
      <c r="B118" s="122"/>
      <c r="C118" s="102"/>
      <c r="D118" s="102"/>
      <c r="E118" s="127"/>
      <c r="F118" s="127"/>
      <c r="G118" s="127"/>
      <c r="H118" s="128"/>
    </row>
    <row r="119" spans="1:8" x14ac:dyDescent="0.25">
      <c r="A119" s="126">
        <v>16</v>
      </c>
      <c r="B119" s="122"/>
      <c r="C119" s="102"/>
      <c r="D119" s="102"/>
      <c r="E119" s="127"/>
      <c r="F119" s="127"/>
      <c r="G119" s="127"/>
      <c r="H119" s="128"/>
    </row>
    <row r="120" spans="1:8" x14ac:dyDescent="0.25">
      <c r="A120" s="126">
        <v>17</v>
      </c>
      <c r="B120" s="122"/>
      <c r="C120" s="102"/>
      <c r="D120" s="102"/>
      <c r="E120" s="127"/>
      <c r="F120" s="127"/>
      <c r="G120" s="127"/>
      <c r="H120" s="128"/>
    </row>
    <row r="121" spans="1:8" ht="15.75" thickBot="1" x14ac:dyDescent="0.3">
      <c r="A121" s="116"/>
      <c r="B121" s="117"/>
      <c r="C121" s="117"/>
      <c r="D121" s="117"/>
      <c r="E121" s="124">
        <f>SUM(E104:F120)</f>
        <v>0</v>
      </c>
      <c r="F121" s="124"/>
      <c r="G121" s="124">
        <f>SUM(G104:H120)</f>
        <v>0</v>
      </c>
      <c r="H121" s="125"/>
    </row>
    <row r="140" spans="1:8" ht="33" customHeight="1" x14ac:dyDescent="0.25">
      <c r="A140" s="111" t="s">
        <v>114</v>
      </c>
      <c r="B140" s="111"/>
      <c r="C140" s="109" t="str">
        <f>+C94</f>
        <v>KARLOVAC</v>
      </c>
      <c r="E140" s="46" t="s">
        <v>121</v>
      </c>
      <c r="F140" s="46"/>
      <c r="G140" s="45" t="s">
        <v>122</v>
      </c>
      <c r="H140" s="109" t="str">
        <f>+H94</f>
        <v>91184883380</v>
      </c>
    </row>
    <row r="141" spans="1:8" ht="33" customHeight="1" x14ac:dyDescent="0.25">
      <c r="A141" s="111" t="s">
        <v>113</v>
      </c>
      <c r="B141" s="111"/>
      <c r="C141" s="109" t="str">
        <f>+C95</f>
        <v>KARLOVAC</v>
      </c>
      <c r="E141" s="46" t="s">
        <v>123</v>
      </c>
      <c r="F141" s="46"/>
      <c r="G141" s="110" t="str">
        <f>+G95</f>
        <v>TVRTKA XY D.O.O.</v>
      </c>
      <c r="H141" s="130"/>
    </row>
    <row r="142" spans="1:8" ht="15" customHeight="1" x14ac:dyDescent="0.25">
      <c r="E142" s="46" t="s">
        <v>124</v>
      </c>
      <c r="F142" s="46"/>
      <c r="G142" s="110" t="str">
        <f>+G96</f>
        <v>KARLOVAC, VINIČKI PUT 20</v>
      </c>
      <c r="H142" s="130"/>
    </row>
    <row r="143" spans="1:8" x14ac:dyDescent="0.25">
      <c r="E143" s="46"/>
      <c r="F143" s="46"/>
      <c r="G143" s="130"/>
      <c r="H143" s="130"/>
    </row>
    <row r="144" spans="1:8" ht="28.5" customHeight="1" x14ac:dyDescent="0.25">
      <c r="E144" s="46" t="s">
        <v>125</v>
      </c>
      <c r="F144" s="46"/>
      <c r="G144" s="131"/>
      <c r="H144" s="129"/>
    </row>
    <row r="146" spans="1:10" x14ac:dyDescent="0.25">
      <c r="A146" s="118" t="s">
        <v>120</v>
      </c>
      <c r="B146" s="118"/>
      <c r="C146" s="118"/>
      <c r="D146" s="118"/>
      <c r="E146" s="118"/>
      <c r="F146" s="118"/>
      <c r="G146" s="118"/>
      <c r="H146" s="118"/>
    </row>
    <row r="147" spans="1:10" x14ac:dyDescent="0.25">
      <c r="C147" s="119" t="s">
        <v>126</v>
      </c>
      <c r="D147" s="120" t="s">
        <v>15</v>
      </c>
      <c r="E147" s="119" t="s">
        <v>127</v>
      </c>
      <c r="F147" s="121" t="s">
        <v>128</v>
      </c>
    </row>
    <row r="148" spans="1:10" ht="15.75" thickBot="1" x14ac:dyDescent="0.3"/>
    <row r="149" spans="1:10" ht="30.75" customHeight="1" x14ac:dyDescent="0.25">
      <c r="A149" s="112" t="s">
        <v>115</v>
      </c>
      <c r="B149" s="113" t="s">
        <v>116</v>
      </c>
      <c r="C149" s="114" t="s">
        <v>117</v>
      </c>
      <c r="D149" s="114"/>
      <c r="E149" s="114" t="s">
        <v>118</v>
      </c>
      <c r="F149" s="114"/>
      <c r="G149" s="114" t="s">
        <v>119</v>
      </c>
      <c r="H149" s="115"/>
    </row>
    <row r="150" spans="1:10" x14ac:dyDescent="0.25">
      <c r="A150" s="126">
        <v>1</v>
      </c>
      <c r="B150" s="122"/>
      <c r="C150" s="102"/>
      <c r="D150" s="102"/>
      <c r="E150" s="127">
        <f>+'INO URA ROBE'!K132</f>
        <v>0</v>
      </c>
      <c r="F150" s="127"/>
      <c r="G150" s="127"/>
      <c r="H150" s="128"/>
    </row>
    <row r="151" spans="1:10" x14ac:dyDescent="0.25">
      <c r="A151" s="126">
        <v>2</v>
      </c>
      <c r="B151" s="122"/>
      <c r="C151" s="102"/>
      <c r="D151" s="102"/>
      <c r="E151" s="127"/>
      <c r="F151" s="127"/>
      <c r="G151" s="127">
        <f>+'INO URA USLUGE'!K132</f>
        <v>0</v>
      </c>
      <c r="H151" s="128"/>
      <c r="J151" t="s">
        <v>133</v>
      </c>
    </row>
    <row r="152" spans="1:10" x14ac:dyDescent="0.25">
      <c r="A152" s="126">
        <v>3</v>
      </c>
      <c r="B152" s="122"/>
      <c r="C152" s="102"/>
      <c r="D152" s="102"/>
      <c r="E152" s="127"/>
      <c r="F152" s="127"/>
      <c r="G152" s="127"/>
      <c r="H152" s="128"/>
      <c r="J152" t="s">
        <v>134</v>
      </c>
    </row>
    <row r="153" spans="1:10" x14ac:dyDescent="0.25">
      <c r="A153" s="126">
        <v>4</v>
      </c>
      <c r="B153" s="122"/>
      <c r="C153" s="102"/>
      <c r="D153" s="102"/>
      <c r="E153" s="127"/>
      <c r="F153" s="127"/>
      <c r="G153" s="127"/>
      <c r="H153" s="128"/>
    </row>
    <row r="154" spans="1:10" x14ac:dyDescent="0.25">
      <c r="A154" s="126">
        <v>5</v>
      </c>
      <c r="B154" s="122"/>
      <c r="C154" s="102"/>
      <c r="D154" s="102"/>
      <c r="E154" s="127"/>
      <c r="F154" s="127"/>
      <c r="G154" s="127"/>
      <c r="H154" s="128"/>
    </row>
    <row r="155" spans="1:10" x14ac:dyDescent="0.25">
      <c r="A155" s="126">
        <v>6</v>
      </c>
      <c r="B155" s="122"/>
      <c r="C155" s="102"/>
      <c r="D155" s="102"/>
      <c r="E155" s="127"/>
      <c r="F155" s="127"/>
      <c r="G155" s="127"/>
      <c r="H155" s="128"/>
    </row>
    <row r="156" spans="1:10" x14ac:dyDescent="0.25">
      <c r="A156" s="126">
        <v>7</v>
      </c>
      <c r="B156" s="122"/>
      <c r="C156" s="102"/>
      <c r="D156" s="102"/>
      <c r="E156" s="127"/>
      <c r="F156" s="127"/>
      <c r="G156" s="127"/>
      <c r="H156" s="128"/>
    </row>
    <row r="157" spans="1:10" x14ac:dyDescent="0.25">
      <c r="A157" s="126">
        <v>8</v>
      </c>
      <c r="B157" s="122"/>
      <c r="C157" s="102"/>
      <c r="D157" s="102"/>
      <c r="E157" s="127"/>
      <c r="F157" s="127"/>
      <c r="G157" s="127"/>
      <c r="H157" s="128"/>
    </row>
    <row r="158" spans="1:10" x14ac:dyDescent="0.25">
      <c r="A158" s="126">
        <v>9</v>
      </c>
      <c r="B158" s="122"/>
      <c r="C158" s="102"/>
      <c r="D158" s="102"/>
      <c r="E158" s="127"/>
      <c r="F158" s="127"/>
      <c r="G158" s="127"/>
      <c r="H158" s="128"/>
    </row>
    <row r="159" spans="1:10" x14ac:dyDescent="0.25">
      <c r="A159" s="126">
        <v>10</v>
      </c>
      <c r="B159" s="122"/>
      <c r="C159" s="102"/>
      <c r="D159" s="102"/>
      <c r="E159" s="127"/>
      <c r="F159" s="127"/>
      <c r="G159" s="127"/>
      <c r="H159" s="128"/>
    </row>
    <row r="160" spans="1:10" x14ac:dyDescent="0.25">
      <c r="A160" s="126">
        <v>11</v>
      </c>
      <c r="B160" s="122"/>
      <c r="C160" s="102"/>
      <c r="D160" s="102"/>
      <c r="E160" s="127"/>
      <c r="F160" s="127"/>
      <c r="G160" s="127"/>
      <c r="H160" s="128"/>
    </row>
    <row r="161" spans="1:8" x14ac:dyDescent="0.25">
      <c r="A161" s="126">
        <v>12</v>
      </c>
      <c r="B161" s="122"/>
      <c r="C161" s="102"/>
      <c r="D161" s="102"/>
      <c r="E161" s="127"/>
      <c r="F161" s="127"/>
      <c r="G161" s="127"/>
      <c r="H161" s="128"/>
    </row>
    <row r="162" spans="1:8" x14ac:dyDescent="0.25">
      <c r="A162" s="126">
        <v>13</v>
      </c>
      <c r="B162" s="122"/>
      <c r="C162" s="102"/>
      <c r="D162" s="102"/>
      <c r="E162" s="127"/>
      <c r="F162" s="127"/>
      <c r="G162" s="127"/>
      <c r="H162" s="128"/>
    </row>
    <row r="163" spans="1:8" x14ac:dyDescent="0.25">
      <c r="A163" s="126">
        <v>14</v>
      </c>
      <c r="B163" s="122"/>
      <c r="C163" s="102"/>
      <c r="D163" s="102"/>
      <c r="E163" s="127"/>
      <c r="F163" s="127"/>
      <c r="G163" s="127"/>
      <c r="H163" s="128"/>
    </row>
    <row r="164" spans="1:8" x14ac:dyDescent="0.25">
      <c r="A164" s="126">
        <v>15</v>
      </c>
      <c r="B164" s="122"/>
      <c r="C164" s="102"/>
      <c r="D164" s="102"/>
      <c r="E164" s="127"/>
      <c r="F164" s="127"/>
      <c r="G164" s="127"/>
      <c r="H164" s="128"/>
    </row>
    <row r="165" spans="1:8" x14ac:dyDescent="0.25">
      <c r="A165" s="126">
        <v>16</v>
      </c>
      <c r="B165" s="122"/>
      <c r="C165" s="102"/>
      <c r="D165" s="102"/>
      <c r="E165" s="127"/>
      <c r="F165" s="127"/>
      <c r="G165" s="127"/>
      <c r="H165" s="128"/>
    </row>
    <row r="166" spans="1:8" x14ac:dyDescent="0.25">
      <c r="A166" s="126">
        <v>17</v>
      </c>
      <c r="B166" s="122"/>
      <c r="C166" s="102"/>
      <c r="D166" s="102"/>
      <c r="E166" s="127"/>
      <c r="F166" s="127"/>
      <c r="G166" s="127"/>
      <c r="H166" s="128"/>
    </row>
    <row r="167" spans="1:8" ht="15.75" thickBot="1" x14ac:dyDescent="0.3">
      <c r="A167" s="116"/>
      <c r="B167" s="117"/>
      <c r="C167" s="117"/>
      <c r="D167" s="117"/>
      <c r="E167" s="124">
        <f>SUM(E150:F166)</f>
        <v>0</v>
      </c>
      <c r="F167" s="124"/>
      <c r="G167" s="124">
        <f>SUM(G150:H166)</f>
        <v>0</v>
      </c>
      <c r="H167" s="125"/>
    </row>
    <row r="186" spans="1:8" ht="33" customHeight="1" x14ac:dyDescent="0.25">
      <c r="A186" s="111" t="s">
        <v>114</v>
      </c>
      <c r="B186" s="111"/>
      <c r="C186" s="109" t="str">
        <f>+C140</f>
        <v>KARLOVAC</v>
      </c>
      <c r="E186" s="46" t="s">
        <v>121</v>
      </c>
      <c r="F186" s="46"/>
      <c r="G186" s="45" t="s">
        <v>122</v>
      </c>
      <c r="H186" s="109" t="str">
        <f>+H140</f>
        <v>91184883380</v>
      </c>
    </row>
    <row r="187" spans="1:8" ht="33" customHeight="1" x14ac:dyDescent="0.25">
      <c r="A187" s="111" t="s">
        <v>113</v>
      </c>
      <c r="B187" s="111"/>
      <c r="C187" s="109" t="str">
        <f>+C141</f>
        <v>KARLOVAC</v>
      </c>
      <c r="E187" s="46" t="s">
        <v>123</v>
      </c>
      <c r="F187" s="46"/>
      <c r="G187" s="110" t="str">
        <f>+G141</f>
        <v>TVRTKA XY D.O.O.</v>
      </c>
      <c r="H187" s="130"/>
    </row>
    <row r="188" spans="1:8" ht="15" customHeight="1" x14ac:dyDescent="0.25">
      <c r="E188" s="46" t="s">
        <v>124</v>
      </c>
      <c r="F188" s="46"/>
      <c r="G188" s="110" t="str">
        <f>+G142</f>
        <v>KARLOVAC, VINIČKI PUT 20</v>
      </c>
      <c r="H188" s="130"/>
    </row>
    <row r="189" spans="1:8" x14ac:dyDescent="0.25">
      <c r="E189" s="46"/>
      <c r="F189" s="46"/>
      <c r="G189" s="130"/>
      <c r="H189" s="130"/>
    </row>
    <row r="190" spans="1:8" ht="28.5" customHeight="1" x14ac:dyDescent="0.25">
      <c r="E190" s="46" t="s">
        <v>125</v>
      </c>
      <c r="F190" s="46"/>
      <c r="G190" s="131"/>
      <c r="H190" s="129"/>
    </row>
    <row r="192" spans="1:8" x14ac:dyDescent="0.25">
      <c r="A192" s="118" t="s">
        <v>120</v>
      </c>
      <c r="B192" s="118"/>
      <c r="C192" s="118"/>
      <c r="D192" s="118"/>
      <c r="E192" s="118"/>
      <c r="F192" s="118"/>
      <c r="G192" s="118"/>
      <c r="H192" s="118"/>
    </row>
    <row r="193" spans="1:10" x14ac:dyDescent="0.25">
      <c r="C193" s="119" t="s">
        <v>126</v>
      </c>
      <c r="D193" s="120" t="s">
        <v>16</v>
      </c>
      <c r="E193" s="119" t="s">
        <v>127</v>
      </c>
      <c r="F193" s="121" t="s">
        <v>128</v>
      </c>
    </row>
    <row r="194" spans="1:10" ht="15.75" thickBot="1" x14ac:dyDescent="0.3"/>
    <row r="195" spans="1:10" ht="30.75" customHeight="1" x14ac:dyDescent="0.25">
      <c r="A195" s="112" t="s">
        <v>115</v>
      </c>
      <c r="B195" s="113" t="s">
        <v>116</v>
      </c>
      <c r="C195" s="114" t="s">
        <v>117</v>
      </c>
      <c r="D195" s="114"/>
      <c r="E195" s="114" t="s">
        <v>118</v>
      </c>
      <c r="F195" s="114"/>
      <c r="G195" s="114" t="s">
        <v>119</v>
      </c>
      <c r="H195" s="115"/>
    </row>
    <row r="196" spans="1:10" x14ac:dyDescent="0.25">
      <c r="A196" s="126">
        <v>1</v>
      </c>
      <c r="B196" s="122"/>
      <c r="C196" s="102"/>
      <c r="D196" s="102"/>
      <c r="E196" s="127">
        <f>+'INO URA ROBE'!K165</f>
        <v>0</v>
      </c>
      <c r="F196" s="127"/>
      <c r="G196" s="127"/>
      <c r="H196" s="128"/>
    </row>
    <row r="197" spans="1:10" x14ac:dyDescent="0.25">
      <c r="A197" s="126">
        <v>2</v>
      </c>
      <c r="B197" s="122"/>
      <c r="C197" s="102"/>
      <c r="D197" s="102"/>
      <c r="E197" s="127"/>
      <c r="F197" s="127"/>
      <c r="G197" s="127">
        <f>+'INO URA USLUGE'!K165</f>
        <v>0</v>
      </c>
      <c r="H197" s="128"/>
      <c r="J197" t="s">
        <v>133</v>
      </c>
    </row>
    <row r="198" spans="1:10" x14ac:dyDescent="0.25">
      <c r="A198" s="126">
        <v>3</v>
      </c>
      <c r="B198" s="122"/>
      <c r="C198" s="102"/>
      <c r="D198" s="102"/>
      <c r="E198" s="127"/>
      <c r="F198" s="127"/>
      <c r="G198" s="127"/>
      <c r="H198" s="128"/>
      <c r="J198" t="s">
        <v>134</v>
      </c>
    </row>
    <row r="199" spans="1:10" x14ac:dyDescent="0.25">
      <c r="A199" s="126">
        <v>4</v>
      </c>
      <c r="B199" s="122"/>
      <c r="C199" s="102"/>
      <c r="D199" s="102"/>
      <c r="E199" s="127"/>
      <c r="F199" s="127"/>
      <c r="G199" s="127"/>
      <c r="H199" s="128"/>
    </row>
    <row r="200" spans="1:10" x14ac:dyDescent="0.25">
      <c r="A200" s="126">
        <v>5</v>
      </c>
      <c r="B200" s="122"/>
      <c r="C200" s="102"/>
      <c r="D200" s="102"/>
      <c r="E200" s="127"/>
      <c r="F200" s="127"/>
      <c r="G200" s="127"/>
      <c r="H200" s="128"/>
    </row>
    <row r="201" spans="1:10" x14ac:dyDescent="0.25">
      <c r="A201" s="126">
        <v>6</v>
      </c>
      <c r="B201" s="122"/>
      <c r="C201" s="102"/>
      <c r="D201" s="102"/>
      <c r="E201" s="127"/>
      <c r="F201" s="127"/>
      <c r="G201" s="127"/>
      <c r="H201" s="128"/>
    </row>
    <row r="202" spans="1:10" x14ac:dyDescent="0.25">
      <c r="A202" s="126">
        <v>7</v>
      </c>
      <c r="B202" s="122"/>
      <c r="C202" s="102"/>
      <c r="D202" s="102"/>
      <c r="E202" s="127"/>
      <c r="F202" s="127"/>
      <c r="G202" s="127"/>
      <c r="H202" s="128"/>
    </row>
    <row r="203" spans="1:10" x14ac:dyDescent="0.25">
      <c r="A203" s="126">
        <v>8</v>
      </c>
      <c r="B203" s="122"/>
      <c r="C203" s="102"/>
      <c r="D203" s="102"/>
      <c r="E203" s="127"/>
      <c r="F203" s="127"/>
      <c r="G203" s="127"/>
      <c r="H203" s="128"/>
    </row>
    <row r="204" spans="1:10" x14ac:dyDescent="0.25">
      <c r="A204" s="126">
        <v>9</v>
      </c>
      <c r="B204" s="122"/>
      <c r="C204" s="102"/>
      <c r="D204" s="102"/>
      <c r="E204" s="127"/>
      <c r="F204" s="127"/>
      <c r="G204" s="127"/>
      <c r="H204" s="128"/>
    </row>
    <row r="205" spans="1:10" x14ac:dyDescent="0.25">
      <c r="A205" s="126">
        <v>10</v>
      </c>
      <c r="B205" s="122"/>
      <c r="C205" s="102"/>
      <c r="D205" s="102"/>
      <c r="E205" s="127"/>
      <c r="F205" s="127"/>
      <c r="G205" s="127"/>
      <c r="H205" s="128"/>
    </row>
    <row r="206" spans="1:10" x14ac:dyDescent="0.25">
      <c r="A206" s="126">
        <v>11</v>
      </c>
      <c r="B206" s="122"/>
      <c r="C206" s="102"/>
      <c r="D206" s="102"/>
      <c r="E206" s="127"/>
      <c r="F206" s="127"/>
      <c r="G206" s="127"/>
      <c r="H206" s="128"/>
    </row>
    <row r="207" spans="1:10" x14ac:dyDescent="0.25">
      <c r="A207" s="126">
        <v>12</v>
      </c>
      <c r="B207" s="122"/>
      <c r="C207" s="102"/>
      <c r="D207" s="102"/>
      <c r="E207" s="127"/>
      <c r="F207" s="127"/>
      <c r="G207" s="127"/>
      <c r="H207" s="128"/>
    </row>
    <row r="208" spans="1:10" x14ac:dyDescent="0.25">
      <c r="A208" s="126">
        <v>13</v>
      </c>
      <c r="B208" s="122"/>
      <c r="C208" s="102"/>
      <c r="D208" s="102"/>
      <c r="E208" s="127"/>
      <c r="F208" s="127"/>
      <c r="G208" s="127"/>
      <c r="H208" s="128"/>
    </row>
    <row r="209" spans="1:8" x14ac:dyDescent="0.25">
      <c r="A209" s="126">
        <v>14</v>
      </c>
      <c r="B209" s="122"/>
      <c r="C209" s="102"/>
      <c r="D209" s="102"/>
      <c r="E209" s="127"/>
      <c r="F209" s="127"/>
      <c r="G209" s="127"/>
      <c r="H209" s="128"/>
    </row>
    <row r="210" spans="1:8" x14ac:dyDescent="0.25">
      <c r="A210" s="126">
        <v>15</v>
      </c>
      <c r="B210" s="122"/>
      <c r="C210" s="102"/>
      <c r="D210" s="102"/>
      <c r="E210" s="127"/>
      <c r="F210" s="127"/>
      <c r="G210" s="127"/>
      <c r="H210" s="128"/>
    </row>
    <row r="211" spans="1:8" x14ac:dyDescent="0.25">
      <c r="A211" s="126">
        <v>16</v>
      </c>
      <c r="B211" s="122"/>
      <c r="C211" s="102"/>
      <c r="D211" s="102"/>
      <c r="E211" s="127"/>
      <c r="F211" s="127"/>
      <c r="G211" s="127"/>
      <c r="H211" s="128"/>
    </row>
    <row r="212" spans="1:8" x14ac:dyDescent="0.25">
      <c r="A212" s="126">
        <v>17</v>
      </c>
      <c r="B212" s="122"/>
      <c r="C212" s="102"/>
      <c r="D212" s="102"/>
      <c r="E212" s="127"/>
      <c r="F212" s="127"/>
      <c r="G212" s="127"/>
      <c r="H212" s="128"/>
    </row>
    <row r="213" spans="1:8" ht="15.75" thickBot="1" x14ac:dyDescent="0.3">
      <c r="A213" s="116"/>
      <c r="B213" s="117"/>
      <c r="C213" s="117"/>
      <c r="D213" s="117"/>
      <c r="E213" s="124">
        <f>SUM(E196:F212)</f>
        <v>0</v>
      </c>
      <c r="F213" s="124"/>
      <c r="G213" s="124">
        <f>SUM(G196:H212)</f>
        <v>0</v>
      </c>
      <c r="H213" s="125"/>
    </row>
    <row r="232" spans="1:8" ht="33" customHeight="1" x14ac:dyDescent="0.25">
      <c r="A232" s="111" t="s">
        <v>114</v>
      </c>
      <c r="B232" s="111"/>
      <c r="C232" s="109" t="str">
        <f>+C186</f>
        <v>KARLOVAC</v>
      </c>
      <c r="E232" s="46" t="s">
        <v>121</v>
      </c>
      <c r="F232" s="46"/>
      <c r="G232" s="45" t="s">
        <v>122</v>
      </c>
      <c r="H232" s="109" t="str">
        <f>+H186</f>
        <v>91184883380</v>
      </c>
    </row>
    <row r="233" spans="1:8" ht="33" customHeight="1" x14ac:dyDescent="0.25">
      <c r="A233" s="111" t="s">
        <v>113</v>
      </c>
      <c r="B233" s="111"/>
      <c r="C233" s="109" t="str">
        <f>+C187</f>
        <v>KARLOVAC</v>
      </c>
      <c r="E233" s="46" t="s">
        <v>123</v>
      </c>
      <c r="F233" s="46"/>
      <c r="G233" s="110" t="str">
        <f>+G187</f>
        <v>TVRTKA XY D.O.O.</v>
      </c>
      <c r="H233" s="130"/>
    </row>
    <row r="234" spans="1:8" ht="15" customHeight="1" x14ac:dyDescent="0.25">
      <c r="E234" s="46" t="s">
        <v>124</v>
      </c>
      <c r="F234" s="46"/>
      <c r="G234" s="110" t="str">
        <f>+G188</f>
        <v>KARLOVAC, VINIČKI PUT 20</v>
      </c>
      <c r="H234" s="130"/>
    </row>
    <row r="235" spans="1:8" x14ac:dyDescent="0.25">
      <c r="E235" s="46"/>
      <c r="F235" s="46"/>
      <c r="G235" s="130"/>
      <c r="H235" s="130"/>
    </row>
    <row r="236" spans="1:8" ht="28.5" customHeight="1" x14ac:dyDescent="0.25">
      <c r="E236" s="46" t="s">
        <v>125</v>
      </c>
      <c r="F236" s="46"/>
      <c r="G236" s="131"/>
      <c r="H236" s="129"/>
    </row>
    <row r="238" spans="1:8" x14ac:dyDescent="0.25">
      <c r="A238" s="118" t="s">
        <v>120</v>
      </c>
      <c r="B238" s="118"/>
      <c r="C238" s="118"/>
      <c r="D238" s="118"/>
      <c r="E238" s="118"/>
      <c r="F238" s="118"/>
      <c r="G238" s="118"/>
      <c r="H238" s="118"/>
    </row>
    <row r="239" spans="1:8" x14ac:dyDescent="0.25">
      <c r="C239" s="119" t="s">
        <v>126</v>
      </c>
      <c r="D239" s="120" t="s">
        <v>17</v>
      </c>
      <c r="E239" s="119" t="s">
        <v>127</v>
      </c>
      <c r="F239" s="121" t="s">
        <v>128</v>
      </c>
    </row>
    <row r="240" spans="1:8" ht="15.75" thickBot="1" x14ac:dyDescent="0.3"/>
    <row r="241" spans="1:10" ht="30.75" customHeight="1" x14ac:dyDescent="0.25">
      <c r="A241" s="112" t="s">
        <v>115</v>
      </c>
      <c r="B241" s="113" t="s">
        <v>116</v>
      </c>
      <c r="C241" s="114" t="s">
        <v>117</v>
      </c>
      <c r="D241" s="114"/>
      <c r="E241" s="114" t="s">
        <v>118</v>
      </c>
      <c r="F241" s="114"/>
      <c r="G241" s="114" t="s">
        <v>119</v>
      </c>
      <c r="H241" s="115"/>
    </row>
    <row r="242" spans="1:10" x14ac:dyDescent="0.25">
      <c r="A242" s="126">
        <v>1</v>
      </c>
      <c r="B242" s="122"/>
      <c r="C242" s="102"/>
      <c r="D242" s="102"/>
      <c r="E242" s="127">
        <f>+'INO URA ROBE'!K198</f>
        <v>0</v>
      </c>
      <c r="F242" s="127"/>
      <c r="G242" s="127"/>
      <c r="H242" s="128"/>
    </row>
    <row r="243" spans="1:10" x14ac:dyDescent="0.25">
      <c r="A243" s="126">
        <v>2</v>
      </c>
      <c r="B243" s="122"/>
      <c r="C243" s="102"/>
      <c r="D243" s="102"/>
      <c r="E243" s="127"/>
      <c r="F243" s="127"/>
      <c r="G243" s="127">
        <f>+'INO URA USLUGE'!K198</f>
        <v>0</v>
      </c>
      <c r="H243" s="128"/>
      <c r="J243" t="s">
        <v>133</v>
      </c>
    </row>
    <row r="244" spans="1:10" x14ac:dyDescent="0.25">
      <c r="A244" s="126">
        <v>3</v>
      </c>
      <c r="B244" s="122"/>
      <c r="C244" s="102"/>
      <c r="D244" s="102"/>
      <c r="E244" s="127"/>
      <c r="F244" s="127"/>
      <c r="G244" s="127"/>
      <c r="H244" s="128"/>
      <c r="J244" t="s">
        <v>134</v>
      </c>
    </row>
    <row r="245" spans="1:10" x14ac:dyDescent="0.25">
      <c r="A245" s="126">
        <v>4</v>
      </c>
      <c r="B245" s="122"/>
      <c r="C245" s="102"/>
      <c r="D245" s="102"/>
      <c r="E245" s="127"/>
      <c r="F245" s="127"/>
      <c r="G245" s="127"/>
      <c r="H245" s="128"/>
    </row>
    <row r="246" spans="1:10" x14ac:dyDescent="0.25">
      <c r="A246" s="126">
        <v>5</v>
      </c>
      <c r="B246" s="122"/>
      <c r="C246" s="102"/>
      <c r="D246" s="102"/>
      <c r="E246" s="127"/>
      <c r="F246" s="127"/>
      <c r="G246" s="127"/>
      <c r="H246" s="128"/>
    </row>
    <row r="247" spans="1:10" x14ac:dyDescent="0.25">
      <c r="A247" s="126">
        <v>6</v>
      </c>
      <c r="B247" s="122"/>
      <c r="C247" s="102"/>
      <c r="D247" s="102"/>
      <c r="E247" s="127"/>
      <c r="F247" s="127"/>
      <c r="G247" s="127"/>
      <c r="H247" s="128"/>
    </row>
    <row r="248" spans="1:10" x14ac:dyDescent="0.25">
      <c r="A248" s="126">
        <v>7</v>
      </c>
      <c r="B248" s="122"/>
      <c r="C248" s="102"/>
      <c r="D248" s="102"/>
      <c r="E248" s="127"/>
      <c r="F248" s="127"/>
      <c r="G248" s="127"/>
      <c r="H248" s="128"/>
    </row>
    <row r="249" spans="1:10" x14ac:dyDescent="0.25">
      <c r="A249" s="126">
        <v>8</v>
      </c>
      <c r="B249" s="122"/>
      <c r="C249" s="102"/>
      <c r="D249" s="102"/>
      <c r="E249" s="127"/>
      <c r="F249" s="127"/>
      <c r="G249" s="127"/>
      <c r="H249" s="128"/>
    </row>
    <row r="250" spans="1:10" x14ac:dyDescent="0.25">
      <c r="A250" s="126">
        <v>9</v>
      </c>
      <c r="B250" s="122"/>
      <c r="C250" s="102"/>
      <c r="D250" s="102"/>
      <c r="E250" s="127"/>
      <c r="F250" s="127"/>
      <c r="G250" s="127"/>
      <c r="H250" s="128"/>
    </row>
    <row r="251" spans="1:10" x14ac:dyDescent="0.25">
      <c r="A251" s="126">
        <v>10</v>
      </c>
      <c r="B251" s="122"/>
      <c r="C251" s="102"/>
      <c r="D251" s="102"/>
      <c r="E251" s="127"/>
      <c r="F251" s="127"/>
      <c r="G251" s="127"/>
      <c r="H251" s="128"/>
    </row>
    <row r="252" spans="1:10" x14ac:dyDescent="0.25">
      <c r="A252" s="126">
        <v>11</v>
      </c>
      <c r="B252" s="122"/>
      <c r="C252" s="102"/>
      <c r="D252" s="102"/>
      <c r="E252" s="127"/>
      <c r="F252" s="127"/>
      <c r="G252" s="127"/>
      <c r="H252" s="128"/>
    </row>
    <row r="253" spans="1:10" x14ac:dyDescent="0.25">
      <c r="A253" s="126">
        <v>12</v>
      </c>
      <c r="B253" s="122"/>
      <c r="C253" s="102"/>
      <c r="D253" s="102"/>
      <c r="E253" s="127"/>
      <c r="F253" s="127"/>
      <c r="G253" s="127"/>
      <c r="H253" s="128"/>
    </row>
    <row r="254" spans="1:10" x14ac:dyDescent="0.25">
      <c r="A254" s="126">
        <v>13</v>
      </c>
      <c r="B254" s="122"/>
      <c r="C254" s="102"/>
      <c r="D254" s="102"/>
      <c r="E254" s="127"/>
      <c r="F254" s="127"/>
      <c r="G254" s="127"/>
      <c r="H254" s="128"/>
    </row>
    <row r="255" spans="1:10" x14ac:dyDescent="0.25">
      <c r="A255" s="126">
        <v>14</v>
      </c>
      <c r="B255" s="122"/>
      <c r="C255" s="102"/>
      <c r="D255" s="102"/>
      <c r="E255" s="127"/>
      <c r="F255" s="127"/>
      <c r="G255" s="127"/>
      <c r="H255" s="128"/>
    </row>
    <row r="256" spans="1:10" x14ac:dyDescent="0.25">
      <c r="A256" s="126">
        <v>15</v>
      </c>
      <c r="B256" s="122"/>
      <c r="C256" s="102"/>
      <c r="D256" s="102"/>
      <c r="E256" s="127"/>
      <c r="F256" s="127"/>
      <c r="G256" s="127"/>
      <c r="H256" s="128"/>
    </row>
    <row r="257" spans="1:8" x14ac:dyDescent="0.25">
      <c r="A257" s="126">
        <v>16</v>
      </c>
      <c r="B257" s="122"/>
      <c r="C257" s="102"/>
      <c r="D257" s="102"/>
      <c r="E257" s="127"/>
      <c r="F257" s="127"/>
      <c r="G257" s="127"/>
      <c r="H257" s="128"/>
    </row>
    <row r="258" spans="1:8" x14ac:dyDescent="0.25">
      <c r="A258" s="126">
        <v>17</v>
      </c>
      <c r="B258" s="122"/>
      <c r="C258" s="102"/>
      <c r="D258" s="102"/>
      <c r="E258" s="127"/>
      <c r="F258" s="127"/>
      <c r="G258" s="127"/>
      <c r="H258" s="128"/>
    </row>
    <row r="259" spans="1:8" ht="15.75" thickBot="1" x14ac:dyDescent="0.3">
      <c r="A259" s="116"/>
      <c r="B259" s="117"/>
      <c r="C259" s="117"/>
      <c r="D259" s="117"/>
      <c r="E259" s="124">
        <f>SUM(E242:F258)</f>
        <v>0</v>
      </c>
      <c r="F259" s="124"/>
      <c r="G259" s="124">
        <f>SUM(G242:H258)</f>
        <v>0</v>
      </c>
      <c r="H259" s="125"/>
    </row>
    <row r="278" spans="1:8" ht="33" customHeight="1" x14ac:dyDescent="0.25">
      <c r="A278" s="111" t="s">
        <v>114</v>
      </c>
      <c r="B278" s="111"/>
      <c r="C278" s="109" t="str">
        <f>+C232</f>
        <v>KARLOVAC</v>
      </c>
      <c r="E278" s="46" t="s">
        <v>121</v>
      </c>
      <c r="F278" s="46"/>
      <c r="G278" s="45" t="s">
        <v>122</v>
      </c>
      <c r="H278" s="109" t="str">
        <f>+H232</f>
        <v>91184883380</v>
      </c>
    </row>
    <row r="279" spans="1:8" ht="33" customHeight="1" x14ac:dyDescent="0.25">
      <c r="A279" s="111" t="s">
        <v>113</v>
      </c>
      <c r="B279" s="111"/>
      <c r="C279" s="109" t="str">
        <f>+C233</f>
        <v>KARLOVAC</v>
      </c>
      <c r="E279" s="46" t="s">
        <v>123</v>
      </c>
      <c r="F279" s="46"/>
      <c r="G279" s="110" t="str">
        <f>+G233</f>
        <v>TVRTKA XY D.O.O.</v>
      </c>
      <c r="H279" s="130"/>
    </row>
    <row r="280" spans="1:8" ht="15" customHeight="1" x14ac:dyDescent="0.25">
      <c r="E280" s="46" t="s">
        <v>124</v>
      </c>
      <c r="F280" s="46"/>
      <c r="G280" s="110" t="str">
        <f>+G234</f>
        <v>KARLOVAC, VINIČKI PUT 20</v>
      </c>
      <c r="H280" s="130"/>
    </row>
    <row r="281" spans="1:8" x14ac:dyDescent="0.25">
      <c r="E281" s="46"/>
      <c r="F281" s="46"/>
      <c r="G281" s="130"/>
      <c r="H281" s="130"/>
    </row>
    <row r="282" spans="1:8" ht="28.5" customHeight="1" x14ac:dyDescent="0.25">
      <c r="E282" s="46" t="s">
        <v>125</v>
      </c>
      <c r="F282" s="46"/>
      <c r="G282" s="131"/>
      <c r="H282" s="129"/>
    </row>
    <row r="284" spans="1:8" x14ac:dyDescent="0.25">
      <c r="A284" s="118" t="s">
        <v>120</v>
      </c>
      <c r="B284" s="118"/>
      <c r="C284" s="118"/>
      <c r="D284" s="118"/>
      <c r="E284" s="118"/>
      <c r="F284" s="118"/>
      <c r="G284" s="118"/>
      <c r="H284" s="118"/>
    </row>
    <row r="285" spans="1:8" x14ac:dyDescent="0.25">
      <c r="C285" s="119" t="s">
        <v>126</v>
      </c>
      <c r="D285" s="120" t="s">
        <v>18</v>
      </c>
      <c r="E285" s="119" t="s">
        <v>127</v>
      </c>
      <c r="F285" s="121" t="s">
        <v>128</v>
      </c>
    </row>
    <row r="286" spans="1:8" ht="15.75" thickBot="1" x14ac:dyDescent="0.3"/>
    <row r="287" spans="1:8" ht="30.75" customHeight="1" x14ac:dyDescent="0.25">
      <c r="A287" s="112" t="s">
        <v>115</v>
      </c>
      <c r="B287" s="113" t="s">
        <v>116</v>
      </c>
      <c r="C287" s="114" t="s">
        <v>117</v>
      </c>
      <c r="D287" s="114"/>
      <c r="E287" s="114" t="s">
        <v>118</v>
      </c>
      <c r="F287" s="114"/>
      <c r="G287" s="114" t="s">
        <v>119</v>
      </c>
      <c r="H287" s="115"/>
    </row>
    <row r="288" spans="1:8" x14ac:dyDescent="0.25">
      <c r="A288" s="126">
        <v>1</v>
      </c>
      <c r="B288" s="122"/>
      <c r="C288" s="102"/>
      <c r="D288" s="102"/>
      <c r="E288" s="127">
        <f>+'INO URA ROBE'!K231</f>
        <v>0</v>
      </c>
      <c r="F288" s="127"/>
      <c r="G288" s="127"/>
      <c r="H288" s="128"/>
    </row>
    <row r="289" spans="1:10" x14ac:dyDescent="0.25">
      <c r="A289" s="126">
        <v>2</v>
      </c>
      <c r="B289" s="122"/>
      <c r="C289" s="102"/>
      <c r="D289" s="102"/>
      <c r="E289" s="127"/>
      <c r="F289" s="127"/>
      <c r="G289" s="127">
        <f>+'INO URA USLUGE'!K231</f>
        <v>0</v>
      </c>
      <c r="H289" s="128"/>
      <c r="J289" t="s">
        <v>133</v>
      </c>
    </row>
    <row r="290" spans="1:10" x14ac:dyDescent="0.25">
      <c r="A290" s="126">
        <v>3</v>
      </c>
      <c r="B290" s="122"/>
      <c r="C290" s="102"/>
      <c r="D290" s="102"/>
      <c r="E290" s="127"/>
      <c r="F290" s="127"/>
      <c r="G290" s="127"/>
      <c r="H290" s="128"/>
      <c r="J290" t="s">
        <v>134</v>
      </c>
    </row>
    <row r="291" spans="1:10" x14ac:dyDescent="0.25">
      <c r="A291" s="126">
        <v>4</v>
      </c>
      <c r="B291" s="122"/>
      <c r="C291" s="102"/>
      <c r="D291" s="102"/>
      <c r="E291" s="127"/>
      <c r="F291" s="127"/>
      <c r="G291" s="127"/>
      <c r="H291" s="128"/>
    </row>
    <row r="292" spans="1:10" x14ac:dyDescent="0.25">
      <c r="A292" s="126">
        <v>5</v>
      </c>
      <c r="B292" s="122"/>
      <c r="C292" s="102"/>
      <c r="D292" s="102"/>
      <c r="E292" s="127"/>
      <c r="F292" s="127"/>
      <c r="G292" s="127"/>
      <c r="H292" s="128"/>
    </row>
    <row r="293" spans="1:10" x14ac:dyDescent="0.25">
      <c r="A293" s="126">
        <v>6</v>
      </c>
      <c r="B293" s="122"/>
      <c r="C293" s="102"/>
      <c r="D293" s="102"/>
      <c r="E293" s="127"/>
      <c r="F293" s="127"/>
      <c r="G293" s="127"/>
      <c r="H293" s="128"/>
    </row>
    <row r="294" spans="1:10" x14ac:dyDescent="0.25">
      <c r="A294" s="126">
        <v>7</v>
      </c>
      <c r="B294" s="122"/>
      <c r="C294" s="102"/>
      <c r="D294" s="102"/>
      <c r="E294" s="127"/>
      <c r="F294" s="127"/>
      <c r="G294" s="127"/>
      <c r="H294" s="128"/>
    </row>
    <row r="295" spans="1:10" x14ac:dyDescent="0.25">
      <c r="A295" s="126">
        <v>8</v>
      </c>
      <c r="B295" s="122"/>
      <c r="C295" s="102"/>
      <c r="D295" s="102"/>
      <c r="E295" s="127"/>
      <c r="F295" s="127"/>
      <c r="G295" s="127"/>
      <c r="H295" s="128"/>
    </row>
    <row r="296" spans="1:10" x14ac:dyDescent="0.25">
      <c r="A296" s="126">
        <v>9</v>
      </c>
      <c r="B296" s="122"/>
      <c r="C296" s="102"/>
      <c r="D296" s="102"/>
      <c r="E296" s="127"/>
      <c r="F296" s="127"/>
      <c r="G296" s="127"/>
      <c r="H296" s="128"/>
    </row>
    <row r="297" spans="1:10" x14ac:dyDescent="0.25">
      <c r="A297" s="126">
        <v>10</v>
      </c>
      <c r="B297" s="122"/>
      <c r="C297" s="102"/>
      <c r="D297" s="102"/>
      <c r="E297" s="127"/>
      <c r="F297" s="127"/>
      <c r="G297" s="127"/>
      <c r="H297" s="128"/>
    </row>
    <row r="298" spans="1:10" x14ac:dyDescent="0.25">
      <c r="A298" s="126">
        <v>11</v>
      </c>
      <c r="B298" s="122"/>
      <c r="C298" s="102"/>
      <c r="D298" s="102"/>
      <c r="E298" s="127"/>
      <c r="F298" s="127"/>
      <c r="G298" s="127"/>
      <c r="H298" s="128"/>
    </row>
    <row r="299" spans="1:10" x14ac:dyDescent="0.25">
      <c r="A299" s="126">
        <v>12</v>
      </c>
      <c r="B299" s="122"/>
      <c r="C299" s="102"/>
      <c r="D299" s="102"/>
      <c r="E299" s="127"/>
      <c r="F299" s="127"/>
      <c r="G299" s="127"/>
      <c r="H299" s="128"/>
    </row>
    <row r="300" spans="1:10" x14ac:dyDescent="0.25">
      <c r="A300" s="126">
        <v>13</v>
      </c>
      <c r="B300" s="122"/>
      <c r="C300" s="102"/>
      <c r="D300" s="102"/>
      <c r="E300" s="127"/>
      <c r="F300" s="127"/>
      <c r="G300" s="127"/>
      <c r="H300" s="128"/>
    </row>
    <row r="301" spans="1:10" x14ac:dyDescent="0.25">
      <c r="A301" s="126">
        <v>14</v>
      </c>
      <c r="B301" s="122"/>
      <c r="C301" s="102"/>
      <c r="D301" s="102"/>
      <c r="E301" s="127"/>
      <c r="F301" s="127"/>
      <c r="G301" s="127"/>
      <c r="H301" s="128"/>
    </row>
    <row r="302" spans="1:10" x14ac:dyDescent="0.25">
      <c r="A302" s="126">
        <v>15</v>
      </c>
      <c r="B302" s="122"/>
      <c r="C302" s="102"/>
      <c r="D302" s="102"/>
      <c r="E302" s="127"/>
      <c r="F302" s="127"/>
      <c r="G302" s="127"/>
      <c r="H302" s="128"/>
    </row>
    <row r="303" spans="1:10" x14ac:dyDescent="0.25">
      <c r="A303" s="126">
        <v>16</v>
      </c>
      <c r="B303" s="122"/>
      <c r="C303" s="102"/>
      <c r="D303" s="102"/>
      <c r="E303" s="127"/>
      <c r="F303" s="127"/>
      <c r="G303" s="127"/>
      <c r="H303" s="128"/>
    </row>
    <row r="304" spans="1:10" x14ac:dyDescent="0.25">
      <c r="A304" s="126">
        <v>17</v>
      </c>
      <c r="B304" s="122"/>
      <c r="C304" s="102"/>
      <c r="D304" s="102"/>
      <c r="E304" s="127"/>
      <c r="F304" s="127"/>
      <c r="G304" s="127"/>
      <c r="H304" s="128"/>
    </row>
    <row r="305" spans="1:8" ht="15.75" thickBot="1" x14ac:dyDescent="0.3">
      <c r="A305" s="116"/>
      <c r="B305" s="117"/>
      <c r="C305" s="117"/>
      <c r="D305" s="117"/>
      <c r="E305" s="124">
        <f>SUM(E288:F304)</f>
        <v>0</v>
      </c>
      <c r="F305" s="124"/>
      <c r="G305" s="124">
        <f>SUM(G288:H304)</f>
        <v>0</v>
      </c>
      <c r="H305" s="125"/>
    </row>
    <row r="324" spans="1:10" ht="33" customHeight="1" x14ac:dyDescent="0.25">
      <c r="A324" s="111" t="s">
        <v>114</v>
      </c>
      <c r="B324" s="111"/>
      <c r="C324" s="109" t="str">
        <f>+C278</f>
        <v>KARLOVAC</v>
      </c>
      <c r="E324" s="46" t="s">
        <v>121</v>
      </c>
      <c r="F324" s="46"/>
      <c r="G324" s="45" t="s">
        <v>122</v>
      </c>
      <c r="H324" s="109" t="str">
        <f>+H278</f>
        <v>91184883380</v>
      </c>
    </row>
    <row r="325" spans="1:10" ht="33" customHeight="1" x14ac:dyDescent="0.25">
      <c r="A325" s="111" t="s">
        <v>113</v>
      </c>
      <c r="B325" s="111"/>
      <c r="C325" s="109" t="str">
        <f>+C279</f>
        <v>KARLOVAC</v>
      </c>
      <c r="E325" s="46" t="s">
        <v>123</v>
      </c>
      <c r="F325" s="46"/>
      <c r="G325" s="110" t="str">
        <f>+G279</f>
        <v>TVRTKA XY D.O.O.</v>
      </c>
      <c r="H325" s="130"/>
    </row>
    <row r="326" spans="1:10" ht="15" customHeight="1" x14ac:dyDescent="0.25">
      <c r="E326" s="46" t="s">
        <v>124</v>
      </c>
      <c r="F326" s="46"/>
      <c r="G326" s="110" t="str">
        <f>+G280</f>
        <v>KARLOVAC, VINIČKI PUT 20</v>
      </c>
      <c r="H326" s="130"/>
    </row>
    <row r="327" spans="1:10" x14ac:dyDescent="0.25">
      <c r="E327" s="46"/>
      <c r="F327" s="46"/>
      <c r="G327" s="130"/>
      <c r="H327" s="130"/>
    </row>
    <row r="328" spans="1:10" ht="28.5" customHeight="1" x14ac:dyDescent="0.25">
      <c r="E328" s="46" t="s">
        <v>125</v>
      </c>
      <c r="F328" s="46"/>
      <c r="G328" s="131"/>
      <c r="H328" s="129"/>
    </row>
    <row r="330" spans="1:10" x14ac:dyDescent="0.25">
      <c r="A330" s="118" t="s">
        <v>120</v>
      </c>
      <c r="B330" s="118"/>
      <c r="C330" s="118"/>
      <c r="D330" s="118"/>
      <c r="E330" s="118"/>
      <c r="F330" s="118"/>
      <c r="G330" s="118"/>
      <c r="H330" s="118"/>
    </row>
    <row r="331" spans="1:10" x14ac:dyDescent="0.25">
      <c r="C331" s="119" t="s">
        <v>126</v>
      </c>
      <c r="D331" s="120" t="s">
        <v>19</v>
      </c>
      <c r="E331" s="119" t="s">
        <v>127</v>
      </c>
      <c r="F331" s="121" t="s">
        <v>128</v>
      </c>
    </row>
    <row r="332" spans="1:10" ht="15.75" thickBot="1" x14ac:dyDescent="0.3"/>
    <row r="333" spans="1:10" ht="30.75" customHeight="1" x14ac:dyDescent="0.25">
      <c r="A333" s="112" t="s">
        <v>115</v>
      </c>
      <c r="B333" s="113" t="s">
        <v>116</v>
      </c>
      <c r="C333" s="114" t="s">
        <v>117</v>
      </c>
      <c r="D333" s="114"/>
      <c r="E333" s="114" t="s">
        <v>118</v>
      </c>
      <c r="F333" s="114"/>
      <c r="G333" s="114" t="s">
        <v>119</v>
      </c>
      <c r="H333" s="115"/>
    </row>
    <row r="334" spans="1:10" x14ac:dyDescent="0.25">
      <c r="A334" s="126">
        <v>1</v>
      </c>
      <c r="B334" s="122"/>
      <c r="C334" s="102"/>
      <c r="D334" s="102"/>
      <c r="E334" s="127">
        <f>+'INO URA ROBE'!K264</f>
        <v>0</v>
      </c>
      <c r="F334" s="127"/>
      <c r="G334" s="127"/>
      <c r="H334" s="128"/>
    </row>
    <row r="335" spans="1:10" x14ac:dyDescent="0.25">
      <c r="A335" s="126">
        <v>2</v>
      </c>
      <c r="B335" s="122"/>
      <c r="C335" s="102"/>
      <c r="D335" s="102"/>
      <c r="E335" s="127"/>
      <c r="F335" s="127"/>
      <c r="G335" s="127">
        <f>+'INO URA USLUGE'!K264</f>
        <v>0</v>
      </c>
      <c r="H335" s="128"/>
      <c r="J335" t="s">
        <v>133</v>
      </c>
    </row>
    <row r="336" spans="1:10" x14ac:dyDescent="0.25">
      <c r="A336" s="126">
        <v>3</v>
      </c>
      <c r="B336" s="122"/>
      <c r="C336" s="102"/>
      <c r="D336" s="102"/>
      <c r="E336" s="127"/>
      <c r="F336" s="127"/>
      <c r="G336" s="127"/>
      <c r="H336" s="128"/>
      <c r="J336" t="s">
        <v>134</v>
      </c>
    </row>
    <row r="337" spans="1:8" x14ac:dyDescent="0.25">
      <c r="A337" s="126">
        <v>4</v>
      </c>
      <c r="B337" s="122"/>
      <c r="C337" s="102"/>
      <c r="D337" s="102"/>
      <c r="E337" s="127"/>
      <c r="F337" s="127"/>
      <c r="G337" s="127"/>
      <c r="H337" s="128"/>
    </row>
    <row r="338" spans="1:8" x14ac:dyDescent="0.25">
      <c r="A338" s="126">
        <v>5</v>
      </c>
      <c r="B338" s="122"/>
      <c r="C338" s="102"/>
      <c r="D338" s="102"/>
      <c r="E338" s="127"/>
      <c r="F338" s="127"/>
      <c r="G338" s="127"/>
      <c r="H338" s="128"/>
    </row>
    <row r="339" spans="1:8" x14ac:dyDescent="0.25">
      <c r="A339" s="126">
        <v>6</v>
      </c>
      <c r="B339" s="122"/>
      <c r="C339" s="102"/>
      <c r="D339" s="102"/>
      <c r="E339" s="127"/>
      <c r="F339" s="127"/>
      <c r="G339" s="127"/>
      <c r="H339" s="128"/>
    </row>
    <row r="340" spans="1:8" x14ac:dyDescent="0.25">
      <c r="A340" s="126">
        <v>7</v>
      </c>
      <c r="B340" s="122"/>
      <c r="C340" s="102"/>
      <c r="D340" s="102"/>
      <c r="E340" s="127"/>
      <c r="F340" s="127"/>
      <c r="G340" s="127"/>
      <c r="H340" s="128"/>
    </row>
    <row r="341" spans="1:8" x14ac:dyDescent="0.25">
      <c r="A341" s="126">
        <v>8</v>
      </c>
      <c r="B341" s="122"/>
      <c r="C341" s="102"/>
      <c r="D341" s="102"/>
      <c r="E341" s="127"/>
      <c r="F341" s="127"/>
      <c r="G341" s="127"/>
      <c r="H341" s="128"/>
    </row>
    <row r="342" spans="1:8" x14ac:dyDescent="0.25">
      <c r="A342" s="126">
        <v>9</v>
      </c>
      <c r="B342" s="122"/>
      <c r="C342" s="102"/>
      <c r="D342" s="102"/>
      <c r="E342" s="127"/>
      <c r="F342" s="127"/>
      <c r="G342" s="127"/>
      <c r="H342" s="128"/>
    </row>
    <row r="343" spans="1:8" x14ac:dyDescent="0.25">
      <c r="A343" s="126">
        <v>10</v>
      </c>
      <c r="B343" s="122"/>
      <c r="C343" s="102"/>
      <c r="D343" s="102"/>
      <c r="E343" s="127"/>
      <c r="F343" s="127"/>
      <c r="G343" s="127"/>
      <c r="H343" s="128"/>
    </row>
    <row r="344" spans="1:8" x14ac:dyDescent="0.25">
      <c r="A344" s="126">
        <v>11</v>
      </c>
      <c r="B344" s="122"/>
      <c r="C344" s="102"/>
      <c r="D344" s="102"/>
      <c r="E344" s="127"/>
      <c r="F344" s="127"/>
      <c r="G344" s="127"/>
      <c r="H344" s="128"/>
    </row>
    <row r="345" spans="1:8" x14ac:dyDescent="0.25">
      <c r="A345" s="126">
        <v>12</v>
      </c>
      <c r="B345" s="122"/>
      <c r="C345" s="102"/>
      <c r="D345" s="102"/>
      <c r="E345" s="127"/>
      <c r="F345" s="127"/>
      <c r="G345" s="127"/>
      <c r="H345" s="128"/>
    </row>
    <row r="346" spans="1:8" x14ac:dyDescent="0.25">
      <c r="A346" s="126">
        <v>13</v>
      </c>
      <c r="B346" s="122"/>
      <c r="C346" s="102"/>
      <c r="D346" s="102"/>
      <c r="E346" s="127"/>
      <c r="F346" s="127"/>
      <c r="G346" s="127"/>
      <c r="H346" s="128"/>
    </row>
    <row r="347" spans="1:8" x14ac:dyDescent="0.25">
      <c r="A347" s="126">
        <v>14</v>
      </c>
      <c r="B347" s="122"/>
      <c r="C347" s="102"/>
      <c r="D347" s="102"/>
      <c r="E347" s="127"/>
      <c r="F347" s="127"/>
      <c r="G347" s="127"/>
      <c r="H347" s="128"/>
    </row>
    <row r="348" spans="1:8" x14ac:dyDescent="0.25">
      <c r="A348" s="126">
        <v>15</v>
      </c>
      <c r="B348" s="122"/>
      <c r="C348" s="102"/>
      <c r="D348" s="102"/>
      <c r="E348" s="127"/>
      <c r="F348" s="127"/>
      <c r="G348" s="127"/>
      <c r="H348" s="128"/>
    </row>
    <row r="349" spans="1:8" x14ac:dyDescent="0.25">
      <c r="A349" s="126">
        <v>16</v>
      </c>
      <c r="B349" s="122"/>
      <c r="C349" s="102"/>
      <c r="D349" s="102"/>
      <c r="E349" s="127"/>
      <c r="F349" s="127"/>
      <c r="G349" s="127"/>
      <c r="H349" s="128"/>
    </row>
    <row r="350" spans="1:8" x14ac:dyDescent="0.25">
      <c r="A350" s="126">
        <v>17</v>
      </c>
      <c r="B350" s="122"/>
      <c r="C350" s="102"/>
      <c r="D350" s="102"/>
      <c r="E350" s="127"/>
      <c r="F350" s="127"/>
      <c r="G350" s="127"/>
      <c r="H350" s="128"/>
    </row>
    <row r="351" spans="1:8" ht="15.75" thickBot="1" x14ac:dyDescent="0.3">
      <c r="A351" s="116"/>
      <c r="B351" s="117"/>
      <c r="C351" s="117"/>
      <c r="D351" s="117"/>
      <c r="E351" s="124">
        <f>SUM(E334:F350)</f>
        <v>0</v>
      </c>
      <c r="F351" s="124"/>
      <c r="G351" s="124">
        <f>SUM(G334:H350)</f>
        <v>0</v>
      </c>
      <c r="H351" s="125"/>
    </row>
    <row r="370" spans="1:10" ht="33" customHeight="1" x14ac:dyDescent="0.25">
      <c r="A370" s="111" t="s">
        <v>114</v>
      </c>
      <c r="B370" s="111"/>
      <c r="C370" s="109" t="str">
        <f>+C324</f>
        <v>KARLOVAC</v>
      </c>
      <c r="E370" s="46" t="s">
        <v>121</v>
      </c>
      <c r="F370" s="46"/>
      <c r="G370" s="45" t="s">
        <v>122</v>
      </c>
      <c r="H370" s="109" t="str">
        <f>+H324</f>
        <v>91184883380</v>
      </c>
    </row>
    <row r="371" spans="1:10" ht="33" customHeight="1" x14ac:dyDescent="0.25">
      <c r="A371" s="111" t="s">
        <v>113</v>
      </c>
      <c r="B371" s="111"/>
      <c r="C371" s="109" t="str">
        <f>+C325</f>
        <v>KARLOVAC</v>
      </c>
      <c r="E371" s="46" t="s">
        <v>123</v>
      </c>
      <c r="F371" s="46"/>
      <c r="G371" s="110" t="str">
        <f>+G325</f>
        <v>TVRTKA XY D.O.O.</v>
      </c>
      <c r="H371" s="130"/>
    </row>
    <row r="372" spans="1:10" ht="15" customHeight="1" x14ac:dyDescent="0.25">
      <c r="E372" s="46" t="s">
        <v>124</v>
      </c>
      <c r="F372" s="46"/>
      <c r="G372" s="110" t="str">
        <f>+G326</f>
        <v>KARLOVAC, VINIČKI PUT 20</v>
      </c>
      <c r="H372" s="130"/>
    </row>
    <row r="373" spans="1:10" x14ac:dyDescent="0.25">
      <c r="E373" s="46"/>
      <c r="F373" s="46"/>
      <c r="G373" s="130"/>
      <c r="H373" s="130"/>
    </row>
    <row r="374" spans="1:10" ht="28.5" customHeight="1" x14ac:dyDescent="0.25">
      <c r="E374" s="46" t="s">
        <v>125</v>
      </c>
      <c r="F374" s="46"/>
      <c r="G374" s="131"/>
      <c r="H374" s="129"/>
    </row>
    <row r="376" spans="1:10" x14ac:dyDescent="0.25">
      <c r="A376" s="118" t="s">
        <v>120</v>
      </c>
      <c r="B376" s="118"/>
      <c r="C376" s="118"/>
      <c r="D376" s="118"/>
      <c r="E376" s="118"/>
      <c r="F376" s="118"/>
      <c r="G376" s="118"/>
      <c r="H376" s="118"/>
    </row>
    <row r="377" spans="1:10" x14ac:dyDescent="0.25">
      <c r="C377" s="119" t="s">
        <v>126</v>
      </c>
      <c r="D377" s="120" t="s">
        <v>20</v>
      </c>
      <c r="E377" s="119" t="s">
        <v>127</v>
      </c>
      <c r="F377" s="121" t="s">
        <v>128</v>
      </c>
    </row>
    <row r="378" spans="1:10" ht="15.75" thickBot="1" x14ac:dyDescent="0.3"/>
    <row r="379" spans="1:10" ht="30.75" customHeight="1" x14ac:dyDescent="0.25">
      <c r="A379" s="112" t="s">
        <v>115</v>
      </c>
      <c r="B379" s="113" t="s">
        <v>116</v>
      </c>
      <c r="C379" s="114" t="s">
        <v>117</v>
      </c>
      <c r="D379" s="114"/>
      <c r="E379" s="114" t="s">
        <v>118</v>
      </c>
      <c r="F379" s="114"/>
      <c r="G379" s="114" t="s">
        <v>119</v>
      </c>
      <c r="H379" s="115"/>
    </row>
    <row r="380" spans="1:10" x14ac:dyDescent="0.25">
      <c r="A380" s="126">
        <v>1</v>
      </c>
      <c r="B380" s="122"/>
      <c r="C380" s="102"/>
      <c r="D380" s="102"/>
      <c r="E380" s="127">
        <f>+'INO URA ROBE'!K297</f>
        <v>0</v>
      </c>
      <c r="F380" s="127"/>
      <c r="G380" s="127"/>
      <c r="H380" s="128"/>
    </row>
    <row r="381" spans="1:10" x14ac:dyDescent="0.25">
      <c r="A381" s="126">
        <v>2</v>
      </c>
      <c r="B381" s="122"/>
      <c r="C381" s="102"/>
      <c r="D381" s="102"/>
      <c r="E381" s="127"/>
      <c r="F381" s="127"/>
      <c r="G381" s="127">
        <f>+'INO URA USLUGE'!K297</f>
        <v>0</v>
      </c>
      <c r="H381" s="128"/>
      <c r="J381" t="s">
        <v>133</v>
      </c>
    </row>
    <row r="382" spans="1:10" x14ac:dyDescent="0.25">
      <c r="A382" s="126">
        <v>3</v>
      </c>
      <c r="B382" s="122"/>
      <c r="C382" s="102"/>
      <c r="D382" s="102"/>
      <c r="E382" s="127"/>
      <c r="F382" s="127"/>
      <c r="G382" s="127"/>
      <c r="H382" s="128"/>
      <c r="J382" t="s">
        <v>134</v>
      </c>
    </row>
    <row r="383" spans="1:10" x14ac:dyDescent="0.25">
      <c r="A383" s="126">
        <v>4</v>
      </c>
      <c r="B383" s="122"/>
      <c r="C383" s="102"/>
      <c r="D383" s="102"/>
      <c r="E383" s="127"/>
      <c r="F383" s="127"/>
      <c r="G383" s="127"/>
      <c r="H383" s="128"/>
    </row>
    <row r="384" spans="1:10" x14ac:dyDescent="0.25">
      <c r="A384" s="126">
        <v>5</v>
      </c>
      <c r="B384" s="122"/>
      <c r="C384" s="102"/>
      <c r="D384" s="102"/>
      <c r="E384" s="127"/>
      <c r="F384" s="127"/>
      <c r="G384" s="127"/>
      <c r="H384" s="128"/>
    </row>
    <row r="385" spans="1:8" x14ac:dyDescent="0.25">
      <c r="A385" s="126">
        <v>6</v>
      </c>
      <c r="B385" s="122"/>
      <c r="C385" s="102"/>
      <c r="D385" s="102"/>
      <c r="E385" s="127"/>
      <c r="F385" s="127"/>
      <c r="G385" s="127"/>
      <c r="H385" s="128"/>
    </row>
    <row r="386" spans="1:8" x14ac:dyDescent="0.25">
      <c r="A386" s="126">
        <v>7</v>
      </c>
      <c r="B386" s="122"/>
      <c r="C386" s="102"/>
      <c r="D386" s="102"/>
      <c r="E386" s="127"/>
      <c r="F386" s="127"/>
      <c r="G386" s="127"/>
      <c r="H386" s="128"/>
    </row>
    <row r="387" spans="1:8" x14ac:dyDescent="0.25">
      <c r="A387" s="126">
        <v>8</v>
      </c>
      <c r="B387" s="122"/>
      <c r="C387" s="102"/>
      <c r="D387" s="102"/>
      <c r="E387" s="127"/>
      <c r="F387" s="127"/>
      <c r="G387" s="127"/>
      <c r="H387" s="128"/>
    </row>
    <row r="388" spans="1:8" x14ac:dyDescent="0.25">
      <c r="A388" s="126">
        <v>9</v>
      </c>
      <c r="B388" s="122"/>
      <c r="C388" s="102"/>
      <c r="D388" s="102"/>
      <c r="E388" s="127"/>
      <c r="F388" s="127"/>
      <c r="G388" s="127"/>
      <c r="H388" s="128"/>
    </row>
    <row r="389" spans="1:8" x14ac:dyDescent="0.25">
      <c r="A389" s="126">
        <v>10</v>
      </c>
      <c r="B389" s="122"/>
      <c r="C389" s="102"/>
      <c r="D389" s="102"/>
      <c r="E389" s="127"/>
      <c r="F389" s="127"/>
      <c r="G389" s="127"/>
      <c r="H389" s="128"/>
    </row>
    <row r="390" spans="1:8" x14ac:dyDescent="0.25">
      <c r="A390" s="126">
        <v>11</v>
      </c>
      <c r="B390" s="122"/>
      <c r="C390" s="102"/>
      <c r="D390" s="102"/>
      <c r="E390" s="127"/>
      <c r="F390" s="127"/>
      <c r="G390" s="127"/>
      <c r="H390" s="128"/>
    </row>
    <row r="391" spans="1:8" x14ac:dyDescent="0.25">
      <c r="A391" s="126">
        <v>12</v>
      </c>
      <c r="B391" s="122"/>
      <c r="C391" s="102"/>
      <c r="D391" s="102"/>
      <c r="E391" s="127"/>
      <c r="F391" s="127"/>
      <c r="G391" s="127"/>
      <c r="H391" s="128"/>
    </row>
    <row r="392" spans="1:8" x14ac:dyDescent="0.25">
      <c r="A392" s="126">
        <v>13</v>
      </c>
      <c r="B392" s="122"/>
      <c r="C392" s="102"/>
      <c r="D392" s="102"/>
      <c r="E392" s="127"/>
      <c r="F392" s="127"/>
      <c r="G392" s="127"/>
      <c r="H392" s="128"/>
    </row>
    <row r="393" spans="1:8" x14ac:dyDescent="0.25">
      <c r="A393" s="126">
        <v>14</v>
      </c>
      <c r="B393" s="122"/>
      <c r="C393" s="102"/>
      <c r="D393" s="102"/>
      <c r="E393" s="127"/>
      <c r="F393" s="127"/>
      <c r="G393" s="127"/>
      <c r="H393" s="128"/>
    </row>
    <row r="394" spans="1:8" x14ac:dyDescent="0.25">
      <c r="A394" s="126">
        <v>15</v>
      </c>
      <c r="B394" s="122"/>
      <c r="C394" s="102"/>
      <c r="D394" s="102"/>
      <c r="E394" s="127"/>
      <c r="F394" s="127"/>
      <c r="G394" s="127"/>
      <c r="H394" s="128"/>
    </row>
    <row r="395" spans="1:8" x14ac:dyDescent="0.25">
      <c r="A395" s="126">
        <v>16</v>
      </c>
      <c r="B395" s="122"/>
      <c r="C395" s="102"/>
      <c r="D395" s="102"/>
      <c r="E395" s="127"/>
      <c r="F395" s="127"/>
      <c r="G395" s="127"/>
      <c r="H395" s="128"/>
    </row>
    <row r="396" spans="1:8" x14ac:dyDescent="0.25">
      <c r="A396" s="126">
        <v>17</v>
      </c>
      <c r="B396" s="122"/>
      <c r="C396" s="102"/>
      <c r="D396" s="102"/>
      <c r="E396" s="127"/>
      <c r="F396" s="127"/>
      <c r="G396" s="127"/>
      <c r="H396" s="128"/>
    </row>
    <row r="397" spans="1:8" ht="15.75" thickBot="1" x14ac:dyDescent="0.3">
      <c r="A397" s="116"/>
      <c r="B397" s="117"/>
      <c r="C397" s="117"/>
      <c r="D397" s="117"/>
      <c r="E397" s="124">
        <f>SUM(E380:F396)</f>
        <v>0</v>
      </c>
      <c r="F397" s="124"/>
      <c r="G397" s="124">
        <f>SUM(G380:H396)</f>
        <v>0</v>
      </c>
      <c r="H397" s="125"/>
    </row>
    <row r="416" spans="1:8" ht="33" customHeight="1" x14ac:dyDescent="0.25">
      <c r="A416" s="111" t="s">
        <v>114</v>
      </c>
      <c r="B416" s="111"/>
      <c r="C416" s="109" t="str">
        <f>+C370</f>
        <v>KARLOVAC</v>
      </c>
      <c r="E416" s="46" t="s">
        <v>121</v>
      </c>
      <c r="F416" s="46"/>
      <c r="G416" s="45" t="s">
        <v>122</v>
      </c>
      <c r="H416" s="109" t="str">
        <f>+H370</f>
        <v>91184883380</v>
      </c>
    </row>
    <row r="417" spans="1:10" ht="33" customHeight="1" x14ac:dyDescent="0.25">
      <c r="A417" s="111" t="s">
        <v>113</v>
      </c>
      <c r="B417" s="111"/>
      <c r="C417" s="109" t="str">
        <f>+C371</f>
        <v>KARLOVAC</v>
      </c>
      <c r="E417" s="46" t="s">
        <v>123</v>
      </c>
      <c r="F417" s="46"/>
      <c r="G417" s="110" t="str">
        <f>+G371</f>
        <v>TVRTKA XY D.O.O.</v>
      </c>
      <c r="H417" s="130"/>
    </row>
    <row r="418" spans="1:10" ht="15" customHeight="1" x14ac:dyDescent="0.25">
      <c r="E418" s="46" t="s">
        <v>124</v>
      </c>
      <c r="F418" s="46"/>
      <c r="G418" s="110" t="str">
        <f>+G372</f>
        <v>KARLOVAC, VINIČKI PUT 20</v>
      </c>
      <c r="H418" s="130"/>
    </row>
    <row r="419" spans="1:10" x14ac:dyDescent="0.25">
      <c r="E419" s="46"/>
      <c r="F419" s="46"/>
      <c r="G419" s="130"/>
      <c r="H419" s="130"/>
    </row>
    <row r="420" spans="1:10" ht="28.5" customHeight="1" x14ac:dyDescent="0.25">
      <c r="E420" s="46" t="s">
        <v>125</v>
      </c>
      <c r="F420" s="46"/>
      <c r="G420" s="131"/>
      <c r="H420" s="129"/>
    </row>
    <row r="422" spans="1:10" x14ac:dyDescent="0.25">
      <c r="A422" s="118" t="s">
        <v>120</v>
      </c>
      <c r="B422" s="118"/>
      <c r="C422" s="118"/>
      <c r="D422" s="118"/>
      <c r="E422" s="118"/>
      <c r="F422" s="118"/>
      <c r="G422" s="118"/>
      <c r="H422" s="118"/>
    </row>
    <row r="423" spans="1:10" x14ac:dyDescent="0.25">
      <c r="C423" s="119" t="s">
        <v>126</v>
      </c>
      <c r="D423" s="120" t="s">
        <v>21</v>
      </c>
      <c r="E423" s="119" t="s">
        <v>127</v>
      </c>
      <c r="F423" s="121" t="s">
        <v>128</v>
      </c>
    </row>
    <row r="424" spans="1:10" ht="15.75" thickBot="1" x14ac:dyDescent="0.3"/>
    <row r="425" spans="1:10" ht="30.75" customHeight="1" x14ac:dyDescent="0.25">
      <c r="A425" s="112" t="s">
        <v>115</v>
      </c>
      <c r="B425" s="113" t="s">
        <v>116</v>
      </c>
      <c r="C425" s="114" t="s">
        <v>117</v>
      </c>
      <c r="D425" s="114"/>
      <c r="E425" s="114" t="s">
        <v>118</v>
      </c>
      <c r="F425" s="114"/>
      <c r="G425" s="114" t="s">
        <v>119</v>
      </c>
      <c r="H425" s="115"/>
    </row>
    <row r="426" spans="1:10" x14ac:dyDescent="0.25">
      <c r="A426" s="126">
        <v>1</v>
      </c>
      <c r="B426" s="122"/>
      <c r="C426" s="102"/>
      <c r="D426" s="102"/>
      <c r="E426" s="127">
        <f>+'INO URA ROBE'!K330</f>
        <v>0</v>
      </c>
      <c r="F426" s="127"/>
      <c r="G426" s="127"/>
      <c r="H426" s="128"/>
    </row>
    <row r="427" spans="1:10" x14ac:dyDescent="0.25">
      <c r="A427" s="126">
        <v>2</v>
      </c>
      <c r="B427" s="122"/>
      <c r="C427" s="102"/>
      <c r="D427" s="102"/>
      <c r="E427" s="127"/>
      <c r="F427" s="127"/>
      <c r="G427" s="127">
        <f>+'INO URA USLUGE'!K330</f>
        <v>0</v>
      </c>
      <c r="H427" s="128"/>
      <c r="J427" t="s">
        <v>133</v>
      </c>
    </row>
    <row r="428" spans="1:10" x14ac:dyDescent="0.25">
      <c r="A428" s="126">
        <v>3</v>
      </c>
      <c r="B428" s="122"/>
      <c r="C428" s="102"/>
      <c r="D428" s="102"/>
      <c r="E428" s="127"/>
      <c r="F428" s="127"/>
      <c r="G428" s="127"/>
      <c r="H428" s="128"/>
      <c r="J428" t="s">
        <v>134</v>
      </c>
    </row>
    <row r="429" spans="1:10" x14ac:dyDescent="0.25">
      <c r="A429" s="126">
        <v>4</v>
      </c>
      <c r="B429" s="122"/>
      <c r="C429" s="102"/>
      <c r="D429" s="102"/>
      <c r="E429" s="127"/>
      <c r="F429" s="127"/>
      <c r="G429" s="127"/>
      <c r="H429" s="128"/>
    </row>
    <row r="430" spans="1:10" x14ac:dyDescent="0.25">
      <c r="A430" s="126">
        <v>5</v>
      </c>
      <c r="B430" s="122"/>
      <c r="C430" s="102"/>
      <c r="D430" s="102"/>
      <c r="E430" s="127"/>
      <c r="F430" s="127"/>
      <c r="G430" s="127"/>
      <c r="H430" s="128"/>
    </row>
    <row r="431" spans="1:10" x14ac:dyDescent="0.25">
      <c r="A431" s="126">
        <v>6</v>
      </c>
      <c r="B431" s="122"/>
      <c r="C431" s="102"/>
      <c r="D431" s="102"/>
      <c r="E431" s="127"/>
      <c r="F431" s="127"/>
      <c r="G431" s="127"/>
      <c r="H431" s="128"/>
    </row>
    <row r="432" spans="1:10" x14ac:dyDescent="0.25">
      <c r="A432" s="126">
        <v>7</v>
      </c>
      <c r="B432" s="122"/>
      <c r="C432" s="102"/>
      <c r="D432" s="102"/>
      <c r="E432" s="127"/>
      <c r="F432" s="127"/>
      <c r="G432" s="127"/>
      <c r="H432" s="128"/>
    </row>
    <row r="433" spans="1:8" x14ac:dyDescent="0.25">
      <c r="A433" s="126">
        <v>8</v>
      </c>
      <c r="B433" s="122"/>
      <c r="C433" s="102"/>
      <c r="D433" s="102"/>
      <c r="E433" s="127"/>
      <c r="F433" s="127"/>
      <c r="G433" s="127"/>
      <c r="H433" s="128"/>
    </row>
    <row r="434" spans="1:8" x14ac:dyDescent="0.25">
      <c r="A434" s="126">
        <v>9</v>
      </c>
      <c r="B434" s="122"/>
      <c r="C434" s="102"/>
      <c r="D434" s="102"/>
      <c r="E434" s="127"/>
      <c r="F434" s="127"/>
      <c r="G434" s="127"/>
      <c r="H434" s="128"/>
    </row>
    <row r="435" spans="1:8" x14ac:dyDescent="0.25">
      <c r="A435" s="126">
        <v>10</v>
      </c>
      <c r="B435" s="122"/>
      <c r="C435" s="102"/>
      <c r="D435" s="102"/>
      <c r="E435" s="127"/>
      <c r="F435" s="127"/>
      <c r="G435" s="127"/>
      <c r="H435" s="128"/>
    </row>
    <row r="436" spans="1:8" x14ac:dyDescent="0.25">
      <c r="A436" s="126">
        <v>11</v>
      </c>
      <c r="B436" s="122"/>
      <c r="C436" s="102"/>
      <c r="D436" s="102"/>
      <c r="E436" s="127"/>
      <c r="F436" s="127"/>
      <c r="G436" s="127"/>
      <c r="H436" s="128"/>
    </row>
    <row r="437" spans="1:8" x14ac:dyDescent="0.25">
      <c r="A437" s="126">
        <v>12</v>
      </c>
      <c r="B437" s="122"/>
      <c r="C437" s="102"/>
      <c r="D437" s="102"/>
      <c r="E437" s="127"/>
      <c r="F437" s="127"/>
      <c r="G437" s="127"/>
      <c r="H437" s="128"/>
    </row>
    <row r="438" spans="1:8" x14ac:dyDescent="0.25">
      <c r="A438" s="126">
        <v>13</v>
      </c>
      <c r="B438" s="122"/>
      <c r="C438" s="102"/>
      <c r="D438" s="102"/>
      <c r="E438" s="127"/>
      <c r="F438" s="127"/>
      <c r="G438" s="127"/>
      <c r="H438" s="128"/>
    </row>
    <row r="439" spans="1:8" x14ac:dyDescent="0.25">
      <c r="A439" s="126">
        <v>14</v>
      </c>
      <c r="B439" s="122"/>
      <c r="C439" s="102"/>
      <c r="D439" s="102"/>
      <c r="E439" s="127"/>
      <c r="F439" s="127"/>
      <c r="G439" s="127"/>
      <c r="H439" s="128"/>
    </row>
    <row r="440" spans="1:8" x14ac:dyDescent="0.25">
      <c r="A440" s="126">
        <v>15</v>
      </c>
      <c r="B440" s="122"/>
      <c r="C440" s="102"/>
      <c r="D440" s="102"/>
      <c r="E440" s="127"/>
      <c r="F440" s="127"/>
      <c r="G440" s="127"/>
      <c r="H440" s="128"/>
    </row>
    <row r="441" spans="1:8" x14ac:dyDescent="0.25">
      <c r="A441" s="126">
        <v>16</v>
      </c>
      <c r="B441" s="122"/>
      <c r="C441" s="102"/>
      <c r="D441" s="102"/>
      <c r="E441" s="127"/>
      <c r="F441" s="127"/>
      <c r="G441" s="127"/>
      <c r="H441" s="128"/>
    </row>
    <row r="442" spans="1:8" x14ac:dyDescent="0.25">
      <c r="A442" s="126">
        <v>17</v>
      </c>
      <c r="B442" s="122"/>
      <c r="C442" s="102"/>
      <c r="D442" s="102"/>
      <c r="E442" s="127"/>
      <c r="F442" s="127"/>
      <c r="G442" s="127"/>
      <c r="H442" s="128"/>
    </row>
    <row r="443" spans="1:8" ht="15.75" thickBot="1" x14ac:dyDescent="0.3">
      <c r="A443" s="116"/>
      <c r="B443" s="117"/>
      <c r="C443" s="117"/>
      <c r="D443" s="117"/>
      <c r="E443" s="124">
        <f>SUM(E426:F442)</f>
        <v>0</v>
      </c>
      <c r="F443" s="124"/>
      <c r="G443" s="124">
        <f>SUM(G426:H442)</f>
        <v>0</v>
      </c>
      <c r="H443" s="125"/>
    </row>
    <row r="462" spans="1:8" ht="33" customHeight="1" x14ac:dyDescent="0.25">
      <c r="A462" s="111" t="s">
        <v>114</v>
      </c>
      <c r="B462" s="111"/>
      <c r="C462" s="109" t="str">
        <f>+C416</f>
        <v>KARLOVAC</v>
      </c>
      <c r="E462" s="46" t="s">
        <v>121</v>
      </c>
      <c r="F462" s="46"/>
      <c r="G462" s="45" t="s">
        <v>122</v>
      </c>
      <c r="H462" s="109" t="str">
        <f>+H416</f>
        <v>91184883380</v>
      </c>
    </row>
    <row r="463" spans="1:8" ht="33" customHeight="1" x14ac:dyDescent="0.25">
      <c r="A463" s="111" t="s">
        <v>113</v>
      </c>
      <c r="B463" s="111"/>
      <c r="C463" s="109" t="str">
        <f>+C417</f>
        <v>KARLOVAC</v>
      </c>
      <c r="E463" s="46" t="s">
        <v>123</v>
      </c>
      <c r="F463" s="46"/>
      <c r="G463" s="110" t="str">
        <f>+G417</f>
        <v>TVRTKA XY D.O.O.</v>
      </c>
      <c r="H463" s="130"/>
    </row>
    <row r="464" spans="1:8" ht="15" customHeight="1" x14ac:dyDescent="0.25">
      <c r="E464" s="46" t="s">
        <v>124</v>
      </c>
      <c r="F464" s="46"/>
      <c r="G464" s="110" t="str">
        <f>+G418</f>
        <v>KARLOVAC, VINIČKI PUT 20</v>
      </c>
      <c r="H464" s="130"/>
    </row>
    <row r="465" spans="1:10" x14ac:dyDescent="0.25">
      <c r="E465" s="46"/>
      <c r="F465" s="46"/>
      <c r="G465" s="130"/>
      <c r="H465" s="130"/>
    </row>
    <row r="466" spans="1:10" ht="28.5" customHeight="1" x14ac:dyDescent="0.25">
      <c r="E466" s="46" t="s">
        <v>125</v>
      </c>
      <c r="F466" s="46"/>
      <c r="G466" s="131"/>
      <c r="H466" s="129"/>
    </row>
    <row r="468" spans="1:10" x14ac:dyDescent="0.25">
      <c r="A468" s="118" t="s">
        <v>120</v>
      </c>
      <c r="B468" s="118"/>
      <c r="C468" s="118"/>
      <c r="D468" s="118"/>
      <c r="E468" s="118"/>
      <c r="F468" s="118"/>
      <c r="G468" s="118"/>
      <c r="H468" s="118"/>
    </row>
    <row r="469" spans="1:10" x14ac:dyDescent="0.25">
      <c r="C469" s="119" t="s">
        <v>126</v>
      </c>
      <c r="D469" s="120" t="s">
        <v>22</v>
      </c>
      <c r="E469" s="119" t="s">
        <v>127</v>
      </c>
      <c r="F469" s="121" t="s">
        <v>128</v>
      </c>
    </row>
    <row r="470" spans="1:10" ht="15.75" thickBot="1" x14ac:dyDescent="0.3"/>
    <row r="471" spans="1:10" ht="30.75" customHeight="1" x14ac:dyDescent="0.25">
      <c r="A471" s="112" t="s">
        <v>115</v>
      </c>
      <c r="B471" s="113" t="s">
        <v>116</v>
      </c>
      <c r="C471" s="114" t="s">
        <v>117</v>
      </c>
      <c r="D471" s="114"/>
      <c r="E471" s="114" t="s">
        <v>118</v>
      </c>
      <c r="F471" s="114"/>
      <c r="G471" s="114" t="s">
        <v>119</v>
      </c>
      <c r="H471" s="115"/>
    </row>
    <row r="472" spans="1:10" x14ac:dyDescent="0.25">
      <c r="A472" s="126">
        <v>1</v>
      </c>
      <c r="B472" s="122"/>
      <c r="C472" s="102"/>
      <c r="D472" s="102"/>
      <c r="E472" s="127">
        <f>+'INO URA ROBE'!K363</f>
        <v>0</v>
      </c>
      <c r="F472" s="127"/>
      <c r="G472" s="127"/>
      <c r="H472" s="128"/>
    </row>
    <row r="473" spans="1:10" x14ac:dyDescent="0.25">
      <c r="A473" s="126">
        <v>2</v>
      </c>
      <c r="B473" s="122"/>
      <c r="C473" s="102"/>
      <c r="D473" s="102"/>
      <c r="E473" s="127"/>
      <c r="F473" s="127"/>
      <c r="G473" s="127">
        <f>+'INO URA USLUGE'!K363</f>
        <v>0</v>
      </c>
      <c r="H473" s="128"/>
      <c r="J473" t="s">
        <v>133</v>
      </c>
    </row>
    <row r="474" spans="1:10" x14ac:dyDescent="0.25">
      <c r="A474" s="126">
        <v>3</v>
      </c>
      <c r="B474" s="122"/>
      <c r="C474" s="102"/>
      <c r="D474" s="102"/>
      <c r="E474" s="127"/>
      <c r="F474" s="127"/>
      <c r="G474" s="127"/>
      <c r="H474" s="128"/>
      <c r="J474" t="s">
        <v>134</v>
      </c>
    </row>
    <row r="475" spans="1:10" x14ac:dyDescent="0.25">
      <c r="A475" s="126">
        <v>4</v>
      </c>
      <c r="B475" s="122"/>
      <c r="C475" s="102"/>
      <c r="D475" s="102"/>
      <c r="E475" s="127"/>
      <c r="F475" s="127"/>
      <c r="G475" s="127"/>
      <c r="H475" s="128"/>
    </row>
    <row r="476" spans="1:10" x14ac:dyDescent="0.25">
      <c r="A476" s="126">
        <v>5</v>
      </c>
      <c r="B476" s="122"/>
      <c r="C476" s="102"/>
      <c r="D476" s="102"/>
      <c r="E476" s="127"/>
      <c r="F476" s="127"/>
      <c r="G476" s="127"/>
      <c r="H476" s="128"/>
    </row>
    <row r="477" spans="1:10" x14ac:dyDescent="0.25">
      <c r="A477" s="126">
        <v>6</v>
      </c>
      <c r="B477" s="122"/>
      <c r="C477" s="102"/>
      <c r="D477" s="102"/>
      <c r="E477" s="127"/>
      <c r="F477" s="127"/>
      <c r="G477" s="127"/>
      <c r="H477" s="128"/>
    </row>
    <row r="478" spans="1:10" x14ac:dyDescent="0.25">
      <c r="A478" s="126">
        <v>7</v>
      </c>
      <c r="B478" s="122"/>
      <c r="C478" s="102"/>
      <c r="D478" s="102"/>
      <c r="E478" s="127"/>
      <c r="F478" s="127"/>
      <c r="G478" s="127"/>
      <c r="H478" s="128"/>
    </row>
    <row r="479" spans="1:10" x14ac:dyDescent="0.25">
      <c r="A479" s="126">
        <v>8</v>
      </c>
      <c r="B479" s="122"/>
      <c r="C479" s="102"/>
      <c r="D479" s="102"/>
      <c r="E479" s="127"/>
      <c r="F479" s="127"/>
      <c r="G479" s="127"/>
      <c r="H479" s="128"/>
    </row>
    <row r="480" spans="1:10" x14ac:dyDescent="0.25">
      <c r="A480" s="126">
        <v>9</v>
      </c>
      <c r="B480" s="122"/>
      <c r="C480" s="102"/>
      <c r="D480" s="102"/>
      <c r="E480" s="127"/>
      <c r="F480" s="127"/>
      <c r="G480" s="127"/>
      <c r="H480" s="128"/>
    </row>
    <row r="481" spans="1:8" x14ac:dyDescent="0.25">
      <c r="A481" s="126">
        <v>10</v>
      </c>
      <c r="B481" s="122"/>
      <c r="C481" s="102"/>
      <c r="D481" s="102"/>
      <c r="E481" s="127"/>
      <c r="F481" s="127"/>
      <c r="G481" s="127"/>
      <c r="H481" s="128"/>
    </row>
    <row r="482" spans="1:8" x14ac:dyDescent="0.25">
      <c r="A482" s="126">
        <v>11</v>
      </c>
      <c r="B482" s="122"/>
      <c r="C482" s="102"/>
      <c r="D482" s="102"/>
      <c r="E482" s="127"/>
      <c r="F482" s="127"/>
      <c r="G482" s="127"/>
      <c r="H482" s="128"/>
    </row>
    <row r="483" spans="1:8" x14ac:dyDescent="0.25">
      <c r="A483" s="126">
        <v>12</v>
      </c>
      <c r="B483" s="122"/>
      <c r="C483" s="102"/>
      <c r="D483" s="102"/>
      <c r="E483" s="127"/>
      <c r="F483" s="127"/>
      <c r="G483" s="127"/>
      <c r="H483" s="128"/>
    </row>
    <row r="484" spans="1:8" x14ac:dyDescent="0.25">
      <c r="A484" s="126">
        <v>13</v>
      </c>
      <c r="B484" s="122"/>
      <c r="C484" s="102"/>
      <c r="D484" s="102"/>
      <c r="E484" s="127"/>
      <c r="F484" s="127"/>
      <c r="G484" s="127"/>
      <c r="H484" s="128"/>
    </row>
    <row r="485" spans="1:8" x14ac:dyDescent="0.25">
      <c r="A485" s="126">
        <v>14</v>
      </c>
      <c r="B485" s="122"/>
      <c r="C485" s="102"/>
      <c r="D485" s="102"/>
      <c r="E485" s="127"/>
      <c r="F485" s="127"/>
      <c r="G485" s="127"/>
      <c r="H485" s="128"/>
    </row>
    <row r="486" spans="1:8" x14ac:dyDescent="0.25">
      <c r="A486" s="126">
        <v>15</v>
      </c>
      <c r="B486" s="122"/>
      <c r="C486" s="102"/>
      <c r="D486" s="102"/>
      <c r="E486" s="127"/>
      <c r="F486" s="127"/>
      <c r="G486" s="127"/>
      <c r="H486" s="128"/>
    </row>
    <row r="487" spans="1:8" x14ac:dyDescent="0.25">
      <c r="A487" s="126">
        <v>16</v>
      </c>
      <c r="B487" s="122"/>
      <c r="C487" s="102"/>
      <c r="D487" s="102"/>
      <c r="E487" s="127"/>
      <c r="F487" s="127"/>
      <c r="G487" s="127"/>
      <c r="H487" s="128"/>
    </row>
    <row r="488" spans="1:8" x14ac:dyDescent="0.25">
      <c r="A488" s="126">
        <v>17</v>
      </c>
      <c r="B488" s="122"/>
      <c r="C488" s="102"/>
      <c r="D488" s="102"/>
      <c r="E488" s="127"/>
      <c r="F488" s="127"/>
      <c r="G488" s="127"/>
      <c r="H488" s="128"/>
    </row>
    <row r="489" spans="1:8" ht="15.75" thickBot="1" x14ac:dyDescent="0.3">
      <c r="A489" s="116"/>
      <c r="B489" s="117"/>
      <c r="C489" s="117"/>
      <c r="D489" s="117"/>
      <c r="E489" s="124">
        <f>SUM(E472:F488)</f>
        <v>0</v>
      </c>
      <c r="F489" s="124"/>
      <c r="G489" s="124">
        <f>SUM(G472:H488)</f>
        <v>0</v>
      </c>
      <c r="H489" s="125"/>
    </row>
    <row r="508" spans="1:8" ht="33" customHeight="1" x14ac:dyDescent="0.25">
      <c r="A508" s="111" t="s">
        <v>114</v>
      </c>
      <c r="B508" s="111"/>
      <c r="C508" s="109" t="str">
        <f>+C462</f>
        <v>KARLOVAC</v>
      </c>
      <c r="E508" s="46" t="s">
        <v>121</v>
      </c>
      <c r="F508" s="46"/>
      <c r="G508" s="45" t="s">
        <v>122</v>
      </c>
      <c r="H508" s="109" t="str">
        <f>+H462</f>
        <v>91184883380</v>
      </c>
    </row>
    <row r="509" spans="1:8" ht="33" customHeight="1" x14ac:dyDescent="0.25">
      <c r="A509" s="111" t="s">
        <v>113</v>
      </c>
      <c r="B509" s="111"/>
      <c r="C509" s="109" t="str">
        <f>+C463</f>
        <v>KARLOVAC</v>
      </c>
      <c r="E509" s="46" t="s">
        <v>123</v>
      </c>
      <c r="F509" s="46"/>
      <c r="G509" s="110" t="str">
        <f>+G463</f>
        <v>TVRTKA XY D.O.O.</v>
      </c>
      <c r="H509" s="130"/>
    </row>
    <row r="510" spans="1:8" ht="15" customHeight="1" x14ac:dyDescent="0.25">
      <c r="E510" s="46" t="s">
        <v>124</v>
      </c>
      <c r="F510" s="46"/>
      <c r="G510" s="110" t="str">
        <f>+G464</f>
        <v>KARLOVAC, VINIČKI PUT 20</v>
      </c>
      <c r="H510" s="130"/>
    </row>
    <row r="511" spans="1:8" x14ac:dyDescent="0.25">
      <c r="E511" s="46"/>
      <c r="F511" s="46"/>
      <c r="G511" s="130"/>
      <c r="H511" s="130"/>
    </row>
    <row r="512" spans="1:8" ht="28.5" customHeight="1" x14ac:dyDescent="0.25">
      <c r="E512" s="46" t="s">
        <v>125</v>
      </c>
      <c r="F512" s="46"/>
      <c r="G512" s="131"/>
      <c r="H512" s="129"/>
    </row>
    <row r="514" spans="1:10" x14ac:dyDescent="0.25">
      <c r="A514" s="118" t="s">
        <v>120</v>
      </c>
      <c r="B514" s="118"/>
      <c r="C514" s="118"/>
      <c r="D514" s="118"/>
      <c r="E514" s="118"/>
      <c r="F514" s="118"/>
      <c r="G514" s="118"/>
      <c r="H514" s="118"/>
    </row>
    <row r="515" spans="1:10" x14ac:dyDescent="0.25">
      <c r="C515" s="119" t="s">
        <v>126</v>
      </c>
      <c r="D515" s="120" t="s">
        <v>23</v>
      </c>
      <c r="E515" s="119" t="s">
        <v>127</v>
      </c>
      <c r="F515" s="121" t="s">
        <v>128</v>
      </c>
    </row>
    <row r="516" spans="1:10" ht="15.75" thickBot="1" x14ac:dyDescent="0.3"/>
    <row r="517" spans="1:10" ht="30.75" customHeight="1" x14ac:dyDescent="0.25">
      <c r="A517" s="112" t="s">
        <v>115</v>
      </c>
      <c r="B517" s="113" t="s">
        <v>116</v>
      </c>
      <c r="C517" s="114" t="s">
        <v>117</v>
      </c>
      <c r="D517" s="114"/>
      <c r="E517" s="114" t="s">
        <v>118</v>
      </c>
      <c r="F517" s="114"/>
      <c r="G517" s="114" t="s">
        <v>119</v>
      </c>
      <c r="H517" s="115"/>
    </row>
    <row r="518" spans="1:10" x14ac:dyDescent="0.25">
      <c r="A518" s="126">
        <v>1</v>
      </c>
      <c r="B518" s="122"/>
      <c r="C518" s="102"/>
      <c r="D518" s="102"/>
      <c r="E518" s="127">
        <f>+'INO URA ROBE'!K396</f>
        <v>0</v>
      </c>
      <c r="F518" s="127"/>
      <c r="G518" s="127"/>
      <c r="H518" s="128"/>
    </row>
    <row r="519" spans="1:10" x14ac:dyDescent="0.25">
      <c r="A519" s="126">
        <v>2</v>
      </c>
      <c r="B519" s="122"/>
      <c r="C519" s="102"/>
      <c r="D519" s="102"/>
      <c r="E519" s="127"/>
      <c r="F519" s="127"/>
      <c r="G519" s="127">
        <f>+'INO URA USLUGE'!K396</f>
        <v>0</v>
      </c>
      <c r="H519" s="128"/>
      <c r="J519" t="s">
        <v>133</v>
      </c>
    </row>
    <row r="520" spans="1:10" x14ac:dyDescent="0.25">
      <c r="A520" s="126">
        <v>3</v>
      </c>
      <c r="B520" s="122"/>
      <c r="C520" s="102"/>
      <c r="D520" s="102"/>
      <c r="E520" s="127"/>
      <c r="F520" s="127"/>
      <c r="G520" s="127"/>
      <c r="H520" s="128"/>
      <c r="J520" t="s">
        <v>134</v>
      </c>
    </row>
    <row r="521" spans="1:10" x14ac:dyDescent="0.25">
      <c r="A521" s="126">
        <v>4</v>
      </c>
      <c r="B521" s="122"/>
      <c r="C521" s="102"/>
      <c r="D521" s="102"/>
      <c r="E521" s="127"/>
      <c r="F521" s="127"/>
      <c r="G521" s="127"/>
      <c r="H521" s="128"/>
    </row>
    <row r="522" spans="1:10" x14ac:dyDescent="0.25">
      <c r="A522" s="126">
        <v>5</v>
      </c>
      <c r="B522" s="122"/>
      <c r="C522" s="102"/>
      <c r="D522" s="102"/>
      <c r="E522" s="127"/>
      <c r="F522" s="127"/>
      <c r="G522" s="127"/>
      <c r="H522" s="128"/>
    </row>
    <row r="523" spans="1:10" x14ac:dyDescent="0.25">
      <c r="A523" s="126">
        <v>6</v>
      </c>
      <c r="B523" s="122"/>
      <c r="C523" s="102"/>
      <c r="D523" s="102"/>
      <c r="E523" s="127"/>
      <c r="F523" s="127"/>
      <c r="G523" s="127"/>
      <c r="H523" s="128"/>
    </row>
    <row r="524" spans="1:10" x14ac:dyDescent="0.25">
      <c r="A524" s="126">
        <v>7</v>
      </c>
      <c r="B524" s="122"/>
      <c r="C524" s="102"/>
      <c r="D524" s="102"/>
      <c r="E524" s="127"/>
      <c r="F524" s="127"/>
      <c r="G524" s="127"/>
      <c r="H524" s="128"/>
    </row>
    <row r="525" spans="1:10" x14ac:dyDescent="0.25">
      <c r="A525" s="126">
        <v>8</v>
      </c>
      <c r="B525" s="122"/>
      <c r="C525" s="102"/>
      <c r="D525" s="102"/>
      <c r="E525" s="127"/>
      <c r="F525" s="127"/>
      <c r="G525" s="127"/>
      <c r="H525" s="128"/>
    </row>
    <row r="526" spans="1:10" x14ac:dyDescent="0.25">
      <c r="A526" s="126">
        <v>9</v>
      </c>
      <c r="B526" s="122"/>
      <c r="C526" s="102"/>
      <c r="D526" s="102"/>
      <c r="E526" s="127"/>
      <c r="F526" s="127"/>
      <c r="G526" s="127"/>
      <c r="H526" s="128"/>
    </row>
    <row r="527" spans="1:10" x14ac:dyDescent="0.25">
      <c r="A527" s="126">
        <v>10</v>
      </c>
      <c r="B527" s="122"/>
      <c r="C527" s="102"/>
      <c r="D527" s="102"/>
      <c r="E527" s="127"/>
      <c r="F527" s="127"/>
      <c r="G527" s="127"/>
      <c r="H527" s="128"/>
    </row>
    <row r="528" spans="1:10" x14ac:dyDescent="0.25">
      <c r="A528" s="126">
        <v>11</v>
      </c>
      <c r="B528" s="122"/>
      <c r="C528" s="102"/>
      <c r="D528" s="102"/>
      <c r="E528" s="127"/>
      <c r="F528" s="127"/>
      <c r="G528" s="127"/>
      <c r="H528" s="128"/>
    </row>
    <row r="529" spans="1:8" x14ac:dyDescent="0.25">
      <c r="A529" s="126">
        <v>12</v>
      </c>
      <c r="B529" s="122"/>
      <c r="C529" s="102"/>
      <c r="D529" s="102"/>
      <c r="E529" s="127"/>
      <c r="F529" s="127"/>
      <c r="G529" s="127"/>
      <c r="H529" s="128"/>
    </row>
    <row r="530" spans="1:8" x14ac:dyDescent="0.25">
      <c r="A530" s="126">
        <v>13</v>
      </c>
      <c r="B530" s="122"/>
      <c r="C530" s="102"/>
      <c r="D530" s="102"/>
      <c r="E530" s="127"/>
      <c r="F530" s="127"/>
      <c r="G530" s="127"/>
      <c r="H530" s="128"/>
    </row>
    <row r="531" spans="1:8" x14ac:dyDescent="0.25">
      <c r="A531" s="126">
        <v>14</v>
      </c>
      <c r="B531" s="122"/>
      <c r="C531" s="102"/>
      <c r="D531" s="102"/>
      <c r="E531" s="127"/>
      <c r="F531" s="127"/>
      <c r="G531" s="127"/>
      <c r="H531" s="128"/>
    </row>
    <row r="532" spans="1:8" x14ac:dyDescent="0.25">
      <c r="A532" s="126">
        <v>15</v>
      </c>
      <c r="B532" s="122"/>
      <c r="C532" s="102"/>
      <c r="D532" s="102"/>
      <c r="E532" s="127"/>
      <c r="F532" s="127"/>
      <c r="G532" s="127"/>
      <c r="H532" s="128"/>
    </row>
    <row r="533" spans="1:8" x14ac:dyDescent="0.25">
      <c r="A533" s="126">
        <v>16</v>
      </c>
      <c r="B533" s="122"/>
      <c r="C533" s="102"/>
      <c r="D533" s="102"/>
      <c r="E533" s="127"/>
      <c r="F533" s="127"/>
      <c r="G533" s="127"/>
      <c r="H533" s="128"/>
    </row>
    <row r="534" spans="1:8" x14ac:dyDescent="0.25">
      <c r="A534" s="126">
        <v>17</v>
      </c>
      <c r="B534" s="122"/>
      <c r="C534" s="102"/>
      <c r="D534" s="102"/>
      <c r="E534" s="127"/>
      <c r="F534" s="127"/>
      <c r="G534" s="127"/>
      <c r="H534" s="128"/>
    </row>
    <row r="535" spans="1:8" ht="15.75" thickBot="1" x14ac:dyDescent="0.3">
      <c r="A535" s="116"/>
      <c r="B535" s="117"/>
      <c r="C535" s="117"/>
      <c r="D535" s="117"/>
      <c r="E535" s="124">
        <f>SUM(E518:F534)</f>
        <v>0</v>
      </c>
      <c r="F535" s="124"/>
      <c r="G535" s="124">
        <f>SUM(G518:H534)</f>
        <v>0</v>
      </c>
      <c r="H535" s="125"/>
    </row>
  </sheetData>
  <mergeCells count="792">
    <mergeCell ref="A535:D535"/>
    <mergeCell ref="E535:F535"/>
    <mergeCell ref="G535:H535"/>
    <mergeCell ref="C533:D533"/>
    <mergeCell ref="E533:F533"/>
    <mergeCell ref="G533:H533"/>
    <mergeCell ref="C534:D534"/>
    <mergeCell ref="E534:F534"/>
    <mergeCell ref="G534:H534"/>
    <mergeCell ref="C531:D531"/>
    <mergeCell ref="E531:F531"/>
    <mergeCell ref="G531:H531"/>
    <mergeCell ref="C532:D532"/>
    <mergeCell ref="E532:F532"/>
    <mergeCell ref="G532:H532"/>
    <mergeCell ref="C529:D529"/>
    <mergeCell ref="E529:F529"/>
    <mergeCell ref="G529:H529"/>
    <mergeCell ref="C530:D530"/>
    <mergeCell ref="E530:F530"/>
    <mergeCell ref="G530:H530"/>
    <mergeCell ref="C527:D527"/>
    <mergeCell ref="E527:F527"/>
    <mergeCell ref="G527:H527"/>
    <mergeCell ref="C528:D528"/>
    <mergeCell ref="E528:F528"/>
    <mergeCell ref="G528:H528"/>
    <mergeCell ref="C525:D525"/>
    <mergeCell ref="E525:F525"/>
    <mergeCell ref="G525:H525"/>
    <mergeCell ref="C526:D526"/>
    <mergeCell ref="E526:F526"/>
    <mergeCell ref="G526:H526"/>
    <mergeCell ref="C523:D523"/>
    <mergeCell ref="E523:F523"/>
    <mergeCell ref="G523:H523"/>
    <mergeCell ref="C524:D524"/>
    <mergeCell ref="E524:F524"/>
    <mergeCell ref="G524:H524"/>
    <mergeCell ref="C521:D521"/>
    <mergeCell ref="E521:F521"/>
    <mergeCell ref="G521:H521"/>
    <mergeCell ref="C522:D522"/>
    <mergeCell ref="E522:F522"/>
    <mergeCell ref="G522:H522"/>
    <mergeCell ref="C519:D519"/>
    <mergeCell ref="E519:F519"/>
    <mergeCell ref="G519:H519"/>
    <mergeCell ref="C520:D520"/>
    <mergeCell ref="E520:F520"/>
    <mergeCell ref="G520:H520"/>
    <mergeCell ref="E512:F512"/>
    <mergeCell ref="A514:H514"/>
    <mergeCell ref="C517:D517"/>
    <mergeCell ref="E517:F517"/>
    <mergeCell ref="G517:H517"/>
    <mergeCell ref="C518:D518"/>
    <mergeCell ref="E518:F518"/>
    <mergeCell ref="G518:H518"/>
    <mergeCell ref="A508:B508"/>
    <mergeCell ref="E508:F508"/>
    <mergeCell ref="A509:B509"/>
    <mergeCell ref="E509:F509"/>
    <mergeCell ref="G509:H509"/>
    <mergeCell ref="E510:F511"/>
    <mergeCell ref="G510:H511"/>
    <mergeCell ref="C488:D488"/>
    <mergeCell ref="E488:F488"/>
    <mergeCell ref="G488:H488"/>
    <mergeCell ref="A489:D489"/>
    <mergeCell ref="E489:F489"/>
    <mergeCell ref="G489:H489"/>
    <mergeCell ref="C486:D486"/>
    <mergeCell ref="E486:F486"/>
    <mergeCell ref="G486:H486"/>
    <mergeCell ref="C487:D487"/>
    <mergeCell ref="E487:F487"/>
    <mergeCell ref="G487:H487"/>
    <mergeCell ref="C484:D484"/>
    <mergeCell ref="E484:F484"/>
    <mergeCell ref="G484:H484"/>
    <mergeCell ref="C485:D485"/>
    <mergeCell ref="E485:F485"/>
    <mergeCell ref="G485:H485"/>
    <mergeCell ref="C482:D482"/>
    <mergeCell ref="E482:F482"/>
    <mergeCell ref="G482:H482"/>
    <mergeCell ref="C483:D483"/>
    <mergeCell ref="E483:F483"/>
    <mergeCell ref="G483:H483"/>
    <mergeCell ref="C480:D480"/>
    <mergeCell ref="E480:F480"/>
    <mergeCell ref="G480:H480"/>
    <mergeCell ref="C481:D481"/>
    <mergeCell ref="E481:F481"/>
    <mergeCell ref="G481:H481"/>
    <mergeCell ref="C478:D478"/>
    <mergeCell ref="E478:F478"/>
    <mergeCell ref="G478:H478"/>
    <mergeCell ref="C479:D479"/>
    <mergeCell ref="E479:F479"/>
    <mergeCell ref="G479:H479"/>
    <mergeCell ref="C476:D476"/>
    <mergeCell ref="E476:F476"/>
    <mergeCell ref="G476:H476"/>
    <mergeCell ref="C477:D477"/>
    <mergeCell ref="E477:F477"/>
    <mergeCell ref="G477:H477"/>
    <mergeCell ref="C474:D474"/>
    <mergeCell ref="E474:F474"/>
    <mergeCell ref="G474:H474"/>
    <mergeCell ref="C475:D475"/>
    <mergeCell ref="E475:F475"/>
    <mergeCell ref="G475:H475"/>
    <mergeCell ref="C472:D472"/>
    <mergeCell ref="E472:F472"/>
    <mergeCell ref="G472:H472"/>
    <mergeCell ref="C473:D473"/>
    <mergeCell ref="E473:F473"/>
    <mergeCell ref="G473:H473"/>
    <mergeCell ref="E464:F465"/>
    <mergeCell ref="G464:H465"/>
    <mergeCell ref="E466:F466"/>
    <mergeCell ref="A468:H468"/>
    <mergeCell ref="C471:D471"/>
    <mergeCell ref="E471:F471"/>
    <mergeCell ref="G471:H471"/>
    <mergeCell ref="A443:D443"/>
    <mergeCell ref="E443:F443"/>
    <mergeCell ref="G443:H443"/>
    <mergeCell ref="A462:B462"/>
    <mergeCell ref="E462:F462"/>
    <mergeCell ref="A463:B463"/>
    <mergeCell ref="E463:F463"/>
    <mergeCell ref="G463:H463"/>
    <mergeCell ref="C441:D441"/>
    <mergeCell ref="E441:F441"/>
    <mergeCell ref="G441:H441"/>
    <mergeCell ref="C442:D442"/>
    <mergeCell ref="E442:F442"/>
    <mergeCell ref="G442:H442"/>
    <mergeCell ref="C439:D439"/>
    <mergeCell ref="E439:F439"/>
    <mergeCell ref="G439:H439"/>
    <mergeCell ref="C440:D440"/>
    <mergeCell ref="E440:F440"/>
    <mergeCell ref="G440:H440"/>
    <mergeCell ref="C437:D437"/>
    <mergeCell ref="E437:F437"/>
    <mergeCell ref="G437:H437"/>
    <mergeCell ref="C438:D438"/>
    <mergeCell ref="E438:F438"/>
    <mergeCell ref="G438:H438"/>
    <mergeCell ref="C435:D435"/>
    <mergeCell ref="E435:F435"/>
    <mergeCell ref="G435:H435"/>
    <mergeCell ref="C436:D436"/>
    <mergeCell ref="E436:F436"/>
    <mergeCell ref="G436:H436"/>
    <mergeCell ref="C433:D433"/>
    <mergeCell ref="E433:F433"/>
    <mergeCell ref="G433:H433"/>
    <mergeCell ref="C434:D434"/>
    <mergeCell ref="E434:F434"/>
    <mergeCell ref="G434:H434"/>
    <mergeCell ref="C431:D431"/>
    <mergeCell ref="E431:F431"/>
    <mergeCell ref="G431:H431"/>
    <mergeCell ref="C432:D432"/>
    <mergeCell ref="E432:F432"/>
    <mergeCell ref="G432:H432"/>
    <mergeCell ref="C429:D429"/>
    <mergeCell ref="E429:F429"/>
    <mergeCell ref="G429:H429"/>
    <mergeCell ref="C430:D430"/>
    <mergeCell ref="E430:F430"/>
    <mergeCell ref="G430:H430"/>
    <mergeCell ref="C427:D427"/>
    <mergeCell ref="E427:F427"/>
    <mergeCell ref="G427:H427"/>
    <mergeCell ref="C428:D428"/>
    <mergeCell ref="E428:F428"/>
    <mergeCell ref="G428:H428"/>
    <mergeCell ref="E420:F420"/>
    <mergeCell ref="A422:H422"/>
    <mergeCell ref="C425:D425"/>
    <mergeCell ref="E425:F425"/>
    <mergeCell ref="G425:H425"/>
    <mergeCell ref="C426:D426"/>
    <mergeCell ref="E426:F426"/>
    <mergeCell ref="G426:H426"/>
    <mergeCell ref="A416:B416"/>
    <mergeCell ref="E416:F416"/>
    <mergeCell ref="A417:B417"/>
    <mergeCell ref="E417:F417"/>
    <mergeCell ref="G417:H417"/>
    <mergeCell ref="E418:F419"/>
    <mergeCell ref="G418:H419"/>
    <mergeCell ref="C396:D396"/>
    <mergeCell ref="E396:F396"/>
    <mergeCell ref="G396:H396"/>
    <mergeCell ref="A397:D397"/>
    <mergeCell ref="E397:F397"/>
    <mergeCell ref="G397:H397"/>
    <mergeCell ref="C394:D394"/>
    <mergeCell ref="E394:F394"/>
    <mergeCell ref="G394:H394"/>
    <mergeCell ref="C395:D395"/>
    <mergeCell ref="E395:F395"/>
    <mergeCell ref="G395:H395"/>
    <mergeCell ref="C392:D392"/>
    <mergeCell ref="E392:F392"/>
    <mergeCell ref="G392:H392"/>
    <mergeCell ref="C393:D393"/>
    <mergeCell ref="E393:F393"/>
    <mergeCell ref="G393:H393"/>
    <mergeCell ref="C390:D390"/>
    <mergeCell ref="E390:F390"/>
    <mergeCell ref="G390:H390"/>
    <mergeCell ref="C391:D391"/>
    <mergeCell ref="E391:F391"/>
    <mergeCell ref="G391:H391"/>
    <mergeCell ref="C388:D388"/>
    <mergeCell ref="E388:F388"/>
    <mergeCell ref="G388:H388"/>
    <mergeCell ref="C389:D389"/>
    <mergeCell ref="E389:F389"/>
    <mergeCell ref="G389:H389"/>
    <mergeCell ref="C386:D386"/>
    <mergeCell ref="E386:F386"/>
    <mergeCell ref="G386:H386"/>
    <mergeCell ref="C387:D387"/>
    <mergeCell ref="E387:F387"/>
    <mergeCell ref="G387:H387"/>
    <mergeCell ref="C384:D384"/>
    <mergeCell ref="E384:F384"/>
    <mergeCell ref="G384:H384"/>
    <mergeCell ref="C385:D385"/>
    <mergeCell ref="E385:F385"/>
    <mergeCell ref="G385:H385"/>
    <mergeCell ref="C382:D382"/>
    <mergeCell ref="E382:F382"/>
    <mergeCell ref="G382:H382"/>
    <mergeCell ref="C383:D383"/>
    <mergeCell ref="E383:F383"/>
    <mergeCell ref="G383:H383"/>
    <mergeCell ref="C380:D380"/>
    <mergeCell ref="E380:F380"/>
    <mergeCell ref="G380:H380"/>
    <mergeCell ref="C381:D381"/>
    <mergeCell ref="E381:F381"/>
    <mergeCell ref="G381:H381"/>
    <mergeCell ref="E372:F373"/>
    <mergeCell ref="G372:H373"/>
    <mergeCell ref="E374:F374"/>
    <mergeCell ref="A376:H376"/>
    <mergeCell ref="C379:D379"/>
    <mergeCell ref="E379:F379"/>
    <mergeCell ref="G379:H379"/>
    <mergeCell ref="A351:D351"/>
    <mergeCell ref="E351:F351"/>
    <mergeCell ref="G351:H351"/>
    <mergeCell ref="A370:B370"/>
    <mergeCell ref="E370:F370"/>
    <mergeCell ref="A371:B371"/>
    <mergeCell ref="E371:F371"/>
    <mergeCell ref="G371:H371"/>
    <mergeCell ref="C349:D349"/>
    <mergeCell ref="E349:F349"/>
    <mergeCell ref="G349:H349"/>
    <mergeCell ref="C350:D350"/>
    <mergeCell ref="E350:F350"/>
    <mergeCell ref="G350:H350"/>
    <mergeCell ref="C347:D347"/>
    <mergeCell ref="E347:F347"/>
    <mergeCell ref="G347:H347"/>
    <mergeCell ref="C348:D348"/>
    <mergeCell ref="E348:F348"/>
    <mergeCell ref="G348:H348"/>
    <mergeCell ref="C345:D345"/>
    <mergeCell ref="E345:F345"/>
    <mergeCell ref="G345:H345"/>
    <mergeCell ref="C346:D346"/>
    <mergeCell ref="E346:F346"/>
    <mergeCell ref="G346:H346"/>
    <mergeCell ref="C343:D343"/>
    <mergeCell ref="E343:F343"/>
    <mergeCell ref="G343:H343"/>
    <mergeCell ref="C344:D344"/>
    <mergeCell ref="E344:F344"/>
    <mergeCell ref="G344:H344"/>
    <mergeCell ref="C341:D341"/>
    <mergeCell ref="E341:F341"/>
    <mergeCell ref="G341:H341"/>
    <mergeCell ref="C342:D342"/>
    <mergeCell ref="E342:F342"/>
    <mergeCell ref="G342:H342"/>
    <mergeCell ref="C339:D339"/>
    <mergeCell ref="E339:F339"/>
    <mergeCell ref="G339:H339"/>
    <mergeCell ref="C340:D340"/>
    <mergeCell ref="E340:F340"/>
    <mergeCell ref="G340:H340"/>
    <mergeCell ref="C337:D337"/>
    <mergeCell ref="E337:F337"/>
    <mergeCell ref="G337:H337"/>
    <mergeCell ref="C338:D338"/>
    <mergeCell ref="E338:F338"/>
    <mergeCell ref="G338:H338"/>
    <mergeCell ref="C335:D335"/>
    <mergeCell ref="E335:F335"/>
    <mergeCell ref="G335:H335"/>
    <mergeCell ref="C336:D336"/>
    <mergeCell ref="E336:F336"/>
    <mergeCell ref="G336:H336"/>
    <mergeCell ref="E328:F328"/>
    <mergeCell ref="A330:H330"/>
    <mergeCell ref="C333:D333"/>
    <mergeCell ref="E333:F333"/>
    <mergeCell ref="G333:H333"/>
    <mergeCell ref="C334:D334"/>
    <mergeCell ref="E334:F334"/>
    <mergeCell ref="G334:H334"/>
    <mergeCell ref="A324:B324"/>
    <mergeCell ref="E324:F324"/>
    <mergeCell ref="A325:B325"/>
    <mergeCell ref="E325:F325"/>
    <mergeCell ref="G325:H325"/>
    <mergeCell ref="E326:F327"/>
    <mergeCell ref="G326:H327"/>
    <mergeCell ref="C304:D304"/>
    <mergeCell ref="E304:F304"/>
    <mergeCell ref="G304:H304"/>
    <mergeCell ref="A305:D305"/>
    <mergeCell ref="E305:F305"/>
    <mergeCell ref="G305:H305"/>
    <mergeCell ref="C302:D302"/>
    <mergeCell ref="E302:F302"/>
    <mergeCell ref="G302:H302"/>
    <mergeCell ref="C303:D303"/>
    <mergeCell ref="E303:F303"/>
    <mergeCell ref="G303:H303"/>
    <mergeCell ref="C300:D300"/>
    <mergeCell ref="E300:F300"/>
    <mergeCell ref="G300:H300"/>
    <mergeCell ref="C301:D301"/>
    <mergeCell ref="E301:F301"/>
    <mergeCell ref="G301:H301"/>
    <mergeCell ref="C298:D298"/>
    <mergeCell ref="E298:F298"/>
    <mergeCell ref="G298:H298"/>
    <mergeCell ref="C299:D299"/>
    <mergeCell ref="E299:F299"/>
    <mergeCell ref="G299:H299"/>
    <mergeCell ref="C296:D296"/>
    <mergeCell ref="E296:F296"/>
    <mergeCell ref="G296:H296"/>
    <mergeCell ref="C297:D297"/>
    <mergeCell ref="E297:F297"/>
    <mergeCell ref="G297:H297"/>
    <mergeCell ref="C294:D294"/>
    <mergeCell ref="E294:F294"/>
    <mergeCell ref="G294:H294"/>
    <mergeCell ref="C295:D295"/>
    <mergeCell ref="E295:F295"/>
    <mergeCell ref="G295:H295"/>
    <mergeCell ref="C292:D292"/>
    <mergeCell ref="E292:F292"/>
    <mergeCell ref="G292:H292"/>
    <mergeCell ref="C293:D293"/>
    <mergeCell ref="E293:F293"/>
    <mergeCell ref="G293:H293"/>
    <mergeCell ref="C290:D290"/>
    <mergeCell ref="E290:F290"/>
    <mergeCell ref="G290:H290"/>
    <mergeCell ref="C291:D291"/>
    <mergeCell ref="E291:F291"/>
    <mergeCell ref="G291:H291"/>
    <mergeCell ref="C288:D288"/>
    <mergeCell ref="E288:F288"/>
    <mergeCell ref="G288:H288"/>
    <mergeCell ref="C289:D289"/>
    <mergeCell ref="E289:F289"/>
    <mergeCell ref="G289:H289"/>
    <mergeCell ref="E280:F281"/>
    <mergeCell ref="G280:H281"/>
    <mergeCell ref="E282:F282"/>
    <mergeCell ref="A284:H284"/>
    <mergeCell ref="C287:D287"/>
    <mergeCell ref="E287:F287"/>
    <mergeCell ref="G287:H287"/>
    <mergeCell ref="A259:D259"/>
    <mergeCell ref="E259:F259"/>
    <mergeCell ref="G259:H259"/>
    <mergeCell ref="A278:B278"/>
    <mergeCell ref="E278:F278"/>
    <mergeCell ref="A279:B279"/>
    <mergeCell ref="E279:F279"/>
    <mergeCell ref="G279:H279"/>
    <mergeCell ref="C257:D257"/>
    <mergeCell ref="E257:F257"/>
    <mergeCell ref="G257:H257"/>
    <mergeCell ref="C258:D258"/>
    <mergeCell ref="E258:F258"/>
    <mergeCell ref="G258:H258"/>
    <mergeCell ref="C255:D255"/>
    <mergeCell ref="E255:F255"/>
    <mergeCell ref="G255:H255"/>
    <mergeCell ref="C256:D256"/>
    <mergeCell ref="E256:F256"/>
    <mergeCell ref="G256:H256"/>
    <mergeCell ref="C253:D253"/>
    <mergeCell ref="E253:F253"/>
    <mergeCell ref="G253:H253"/>
    <mergeCell ref="C254:D254"/>
    <mergeCell ref="E254:F254"/>
    <mergeCell ref="G254:H254"/>
    <mergeCell ref="C251:D251"/>
    <mergeCell ref="E251:F251"/>
    <mergeCell ref="G251:H251"/>
    <mergeCell ref="C252:D252"/>
    <mergeCell ref="E252:F252"/>
    <mergeCell ref="G252:H252"/>
    <mergeCell ref="C249:D249"/>
    <mergeCell ref="E249:F249"/>
    <mergeCell ref="G249:H249"/>
    <mergeCell ref="C250:D250"/>
    <mergeCell ref="E250:F250"/>
    <mergeCell ref="G250:H250"/>
    <mergeCell ref="C247:D247"/>
    <mergeCell ref="E247:F247"/>
    <mergeCell ref="G247:H247"/>
    <mergeCell ref="C248:D248"/>
    <mergeCell ref="E248:F248"/>
    <mergeCell ref="G248:H248"/>
    <mergeCell ref="C245:D245"/>
    <mergeCell ref="E245:F245"/>
    <mergeCell ref="G245:H245"/>
    <mergeCell ref="C246:D246"/>
    <mergeCell ref="E246:F246"/>
    <mergeCell ref="G246:H246"/>
    <mergeCell ref="C243:D243"/>
    <mergeCell ref="E243:F243"/>
    <mergeCell ref="G243:H243"/>
    <mergeCell ref="C244:D244"/>
    <mergeCell ref="E244:F244"/>
    <mergeCell ref="G244:H244"/>
    <mergeCell ref="E236:F236"/>
    <mergeCell ref="A238:H238"/>
    <mergeCell ref="C241:D241"/>
    <mergeCell ref="E241:F241"/>
    <mergeCell ref="G241:H241"/>
    <mergeCell ref="C242:D242"/>
    <mergeCell ref="E242:F242"/>
    <mergeCell ref="G242:H242"/>
    <mergeCell ref="A232:B232"/>
    <mergeCell ref="E232:F232"/>
    <mergeCell ref="A233:B233"/>
    <mergeCell ref="E233:F233"/>
    <mergeCell ref="G233:H233"/>
    <mergeCell ref="E234:F235"/>
    <mergeCell ref="G234:H235"/>
    <mergeCell ref="C212:D212"/>
    <mergeCell ref="E212:F212"/>
    <mergeCell ref="G212:H212"/>
    <mergeCell ref="A213:D213"/>
    <mergeCell ref="E213:F213"/>
    <mergeCell ref="G213:H213"/>
    <mergeCell ref="C210:D210"/>
    <mergeCell ref="E210:F210"/>
    <mergeCell ref="G210:H210"/>
    <mergeCell ref="C211:D211"/>
    <mergeCell ref="E211:F211"/>
    <mergeCell ref="G211:H211"/>
    <mergeCell ref="C208:D208"/>
    <mergeCell ref="E208:F208"/>
    <mergeCell ref="G208:H208"/>
    <mergeCell ref="C209:D209"/>
    <mergeCell ref="E209:F209"/>
    <mergeCell ref="G209:H209"/>
    <mergeCell ref="C206:D206"/>
    <mergeCell ref="E206:F206"/>
    <mergeCell ref="G206:H206"/>
    <mergeCell ref="C207:D207"/>
    <mergeCell ref="E207:F207"/>
    <mergeCell ref="G207:H207"/>
    <mergeCell ref="C204:D204"/>
    <mergeCell ref="E204:F204"/>
    <mergeCell ref="G204:H204"/>
    <mergeCell ref="C205:D205"/>
    <mergeCell ref="E205:F205"/>
    <mergeCell ref="G205:H205"/>
    <mergeCell ref="C202:D202"/>
    <mergeCell ref="E202:F202"/>
    <mergeCell ref="G202:H202"/>
    <mergeCell ref="C203:D203"/>
    <mergeCell ref="E203:F203"/>
    <mergeCell ref="G203:H203"/>
    <mergeCell ref="C200:D200"/>
    <mergeCell ref="E200:F200"/>
    <mergeCell ref="G200:H200"/>
    <mergeCell ref="C201:D201"/>
    <mergeCell ref="E201:F201"/>
    <mergeCell ref="G201:H201"/>
    <mergeCell ref="C198:D198"/>
    <mergeCell ref="E198:F198"/>
    <mergeCell ref="G198:H198"/>
    <mergeCell ref="C199:D199"/>
    <mergeCell ref="E199:F199"/>
    <mergeCell ref="G199:H199"/>
    <mergeCell ref="C196:D196"/>
    <mergeCell ref="E196:F196"/>
    <mergeCell ref="G196:H196"/>
    <mergeCell ref="C197:D197"/>
    <mergeCell ref="E197:F197"/>
    <mergeCell ref="G197:H197"/>
    <mergeCell ref="E188:F189"/>
    <mergeCell ref="G188:H189"/>
    <mergeCell ref="E190:F190"/>
    <mergeCell ref="A192:H192"/>
    <mergeCell ref="C195:D195"/>
    <mergeCell ref="E195:F195"/>
    <mergeCell ref="G195:H195"/>
    <mergeCell ref="E149:F149"/>
    <mergeCell ref="G149:H149"/>
    <mergeCell ref="A167:D167"/>
    <mergeCell ref="A186:B186"/>
    <mergeCell ref="E186:F186"/>
    <mergeCell ref="A187:B187"/>
    <mergeCell ref="E187:F187"/>
    <mergeCell ref="G187:H187"/>
    <mergeCell ref="A140:B140"/>
    <mergeCell ref="E140:F140"/>
    <mergeCell ref="G141:H141"/>
    <mergeCell ref="E142:F143"/>
    <mergeCell ref="G142:H143"/>
    <mergeCell ref="E144:F144"/>
    <mergeCell ref="C166:D166"/>
    <mergeCell ref="E166:F166"/>
    <mergeCell ref="G166:H166"/>
    <mergeCell ref="E167:F167"/>
    <mergeCell ref="G167:H167"/>
    <mergeCell ref="C164:D164"/>
    <mergeCell ref="E164:F164"/>
    <mergeCell ref="G164:H164"/>
    <mergeCell ref="C165:D165"/>
    <mergeCell ref="E165:F165"/>
    <mergeCell ref="G165:H165"/>
    <mergeCell ref="C162:D162"/>
    <mergeCell ref="E162:F162"/>
    <mergeCell ref="G162:H162"/>
    <mergeCell ref="C163:D163"/>
    <mergeCell ref="E163:F163"/>
    <mergeCell ref="G163:H163"/>
    <mergeCell ref="C160:D160"/>
    <mergeCell ref="E160:F160"/>
    <mergeCell ref="G160:H160"/>
    <mergeCell ref="C161:D161"/>
    <mergeCell ref="E161:F161"/>
    <mergeCell ref="G161:H161"/>
    <mergeCell ref="C158:D158"/>
    <mergeCell ref="E158:F158"/>
    <mergeCell ref="G158:H158"/>
    <mergeCell ref="C159:D159"/>
    <mergeCell ref="E159:F159"/>
    <mergeCell ref="G159:H159"/>
    <mergeCell ref="C156:D156"/>
    <mergeCell ref="E156:F156"/>
    <mergeCell ref="G156:H156"/>
    <mergeCell ref="C157:D157"/>
    <mergeCell ref="E157:F157"/>
    <mergeCell ref="G157:H157"/>
    <mergeCell ref="C154:D154"/>
    <mergeCell ref="E154:F154"/>
    <mergeCell ref="G154:H154"/>
    <mergeCell ref="C155:D155"/>
    <mergeCell ref="E155:F155"/>
    <mergeCell ref="G155:H155"/>
    <mergeCell ref="C152:D152"/>
    <mergeCell ref="E152:F152"/>
    <mergeCell ref="G152:H152"/>
    <mergeCell ref="C153:D153"/>
    <mergeCell ref="E153:F153"/>
    <mergeCell ref="G153:H153"/>
    <mergeCell ref="C150:D150"/>
    <mergeCell ref="E150:F150"/>
    <mergeCell ref="G150:H150"/>
    <mergeCell ref="C151:D151"/>
    <mergeCell ref="E151:F151"/>
    <mergeCell ref="G151:H151"/>
    <mergeCell ref="A146:H146"/>
    <mergeCell ref="C149:D149"/>
    <mergeCell ref="A141:B141"/>
    <mergeCell ref="E141:F141"/>
    <mergeCell ref="C120:D120"/>
    <mergeCell ref="E120:F120"/>
    <mergeCell ref="G120:H120"/>
    <mergeCell ref="A121:D121"/>
    <mergeCell ref="E121:F121"/>
    <mergeCell ref="G121:H121"/>
    <mergeCell ref="C118:D118"/>
    <mergeCell ref="E118:F118"/>
    <mergeCell ref="G118:H118"/>
    <mergeCell ref="C119:D119"/>
    <mergeCell ref="E119:F119"/>
    <mergeCell ref="G119:H119"/>
    <mergeCell ref="C116:D116"/>
    <mergeCell ref="E116:F116"/>
    <mergeCell ref="G116:H116"/>
    <mergeCell ref="C117:D117"/>
    <mergeCell ref="E117:F117"/>
    <mergeCell ref="G117:H117"/>
    <mergeCell ref="C114:D114"/>
    <mergeCell ref="E114:F114"/>
    <mergeCell ref="G114:H114"/>
    <mergeCell ref="C115:D115"/>
    <mergeCell ref="E115:F115"/>
    <mergeCell ref="G115:H115"/>
    <mergeCell ref="C112:D112"/>
    <mergeCell ref="E112:F112"/>
    <mergeCell ref="G112:H112"/>
    <mergeCell ref="C113:D113"/>
    <mergeCell ref="E113:F113"/>
    <mergeCell ref="G113:H113"/>
    <mergeCell ref="C110:D110"/>
    <mergeCell ref="E110:F110"/>
    <mergeCell ref="G110:H110"/>
    <mergeCell ref="C111:D111"/>
    <mergeCell ref="E111:F111"/>
    <mergeCell ref="G111:H111"/>
    <mergeCell ref="C108:D108"/>
    <mergeCell ref="E108:F108"/>
    <mergeCell ref="G108:H108"/>
    <mergeCell ref="C109:D109"/>
    <mergeCell ref="E109:F109"/>
    <mergeCell ref="G109:H109"/>
    <mergeCell ref="C106:D106"/>
    <mergeCell ref="E106:F106"/>
    <mergeCell ref="G106:H106"/>
    <mergeCell ref="C107:D107"/>
    <mergeCell ref="E107:F107"/>
    <mergeCell ref="G107:H107"/>
    <mergeCell ref="C104:D104"/>
    <mergeCell ref="E104:F104"/>
    <mergeCell ref="G104:H104"/>
    <mergeCell ref="C105:D105"/>
    <mergeCell ref="E105:F105"/>
    <mergeCell ref="G105:H105"/>
    <mergeCell ref="E96:F97"/>
    <mergeCell ref="G96:H97"/>
    <mergeCell ref="E98:F98"/>
    <mergeCell ref="A100:H100"/>
    <mergeCell ref="C103:D103"/>
    <mergeCell ref="E103:F103"/>
    <mergeCell ref="G103:H103"/>
    <mergeCell ref="A75:D75"/>
    <mergeCell ref="E75:F75"/>
    <mergeCell ref="G75:H75"/>
    <mergeCell ref="A94:B94"/>
    <mergeCell ref="E94:F94"/>
    <mergeCell ref="A95:B95"/>
    <mergeCell ref="E95:F95"/>
    <mergeCell ref="G95:H95"/>
    <mergeCell ref="C73:D73"/>
    <mergeCell ref="E73:F73"/>
    <mergeCell ref="G73:H73"/>
    <mergeCell ref="C74:D74"/>
    <mergeCell ref="E74:F74"/>
    <mergeCell ref="G74:H74"/>
    <mergeCell ref="C71:D71"/>
    <mergeCell ref="E71:F71"/>
    <mergeCell ref="G71:H71"/>
    <mergeCell ref="C72:D72"/>
    <mergeCell ref="E72:F72"/>
    <mergeCell ref="G72:H72"/>
    <mergeCell ref="C69:D69"/>
    <mergeCell ref="E69:F69"/>
    <mergeCell ref="G69:H69"/>
    <mergeCell ref="C70:D70"/>
    <mergeCell ref="E70:F70"/>
    <mergeCell ref="G70:H70"/>
    <mergeCell ref="C67:D67"/>
    <mergeCell ref="E67:F67"/>
    <mergeCell ref="G67:H67"/>
    <mergeCell ref="C68:D68"/>
    <mergeCell ref="E68:F68"/>
    <mergeCell ref="G68:H68"/>
    <mergeCell ref="C65:D65"/>
    <mergeCell ref="E65:F65"/>
    <mergeCell ref="G65:H65"/>
    <mergeCell ref="C66:D66"/>
    <mergeCell ref="E66:F66"/>
    <mergeCell ref="G66:H66"/>
    <mergeCell ref="C63:D63"/>
    <mergeCell ref="E63:F63"/>
    <mergeCell ref="G63:H63"/>
    <mergeCell ref="C64:D64"/>
    <mergeCell ref="E64:F64"/>
    <mergeCell ref="G64:H64"/>
    <mergeCell ref="C61:D61"/>
    <mergeCell ref="E61:F61"/>
    <mergeCell ref="G61:H61"/>
    <mergeCell ref="C62:D62"/>
    <mergeCell ref="E62:F62"/>
    <mergeCell ref="G62:H62"/>
    <mergeCell ref="C59:D59"/>
    <mergeCell ref="E59:F59"/>
    <mergeCell ref="G59:H59"/>
    <mergeCell ref="C60:D60"/>
    <mergeCell ref="E60:F60"/>
    <mergeCell ref="G60:H60"/>
    <mergeCell ref="A54:H54"/>
    <mergeCell ref="C57:D57"/>
    <mergeCell ref="E57:F57"/>
    <mergeCell ref="G57:H57"/>
    <mergeCell ref="C58:D58"/>
    <mergeCell ref="E58:F58"/>
    <mergeCell ref="G58:H58"/>
    <mergeCell ref="A49:B49"/>
    <mergeCell ref="E49:F49"/>
    <mergeCell ref="G49:H49"/>
    <mergeCell ref="E50:F51"/>
    <mergeCell ref="G50:H51"/>
    <mergeCell ref="E52:F52"/>
    <mergeCell ref="E29:F29"/>
    <mergeCell ref="G29:H29"/>
    <mergeCell ref="A29:D29"/>
    <mergeCell ref="A48:B48"/>
    <mergeCell ref="E48:F48"/>
    <mergeCell ref="C27:D27"/>
    <mergeCell ref="E27:F27"/>
    <mergeCell ref="G27:H27"/>
    <mergeCell ref="C28:D28"/>
    <mergeCell ref="E28:F28"/>
    <mergeCell ref="G28:H28"/>
    <mergeCell ref="C25:D25"/>
    <mergeCell ref="E25:F25"/>
    <mergeCell ref="G25:H25"/>
    <mergeCell ref="C26:D26"/>
    <mergeCell ref="E26:F26"/>
    <mergeCell ref="G26:H26"/>
    <mergeCell ref="C23:D23"/>
    <mergeCell ref="E23:F23"/>
    <mergeCell ref="G23:H23"/>
    <mergeCell ref="C24:D24"/>
    <mergeCell ref="E24:F24"/>
    <mergeCell ref="G24:H24"/>
    <mergeCell ref="C21:D21"/>
    <mergeCell ref="E21:F21"/>
    <mergeCell ref="G21:H21"/>
    <mergeCell ref="C22:D22"/>
    <mergeCell ref="E22:F22"/>
    <mergeCell ref="G22:H22"/>
    <mergeCell ref="C19:D19"/>
    <mergeCell ref="E19:F19"/>
    <mergeCell ref="G19:H19"/>
    <mergeCell ref="C20:D20"/>
    <mergeCell ref="E20:F20"/>
    <mergeCell ref="G20:H20"/>
    <mergeCell ref="C17:D17"/>
    <mergeCell ref="E17:F17"/>
    <mergeCell ref="G17:H17"/>
    <mergeCell ref="C18:D18"/>
    <mergeCell ref="E18:F18"/>
    <mergeCell ref="G18:H18"/>
    <mergeCell ref="C15:D15"/>
    <mergeCell ref="E15:F15"/>
    <mergeCell ref="G15:H15"/>
    <mergeCell ref="C16:D16"/>
    <mergeCell ref="E16:F16"/>
    <mergeCell ref="G16:H16"/>
    <mergeCell ref="C13:D13"/>
    <mergeCell ref="E13:F13"/>
    <mergeCell ref="G13:H13"/>
    <mergeCell ref="C14:D14"/>
    <mergeCell ref="E14:F14"/>
    <mergeCell ref="G14:H14"/>
    <mergeCell ref="E6:F6"/>
    <mergeCell ref="G3:H3"/>
    <mergeCell ref="G4:H5"/>
    <mergeCell ref="C12:D12"/>
    <mergeCell ref="E12:F12"/>
    <mergeCell ref="G12:H12"/>
    <mergeCell ref="C11:D11"/>
    <mergeCell ref="E11:F11"/>
    <mergeCell ref="G11:H11"/>
    <mergeCell ref="A2:B2"/>
    <mergeCell ref="A3:B3"/>
    <mergeCell ref="E2:F2"/>
    <mergeCell ref="A8:H8"/>
    <mergeCell ref="E3:F3"/>
    <mergeCell ref="E4:F5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"/>
  <sheetViews>
    <sheetView workbookViewId="0">
      <selection activeCell="R30" sqref="R30"/>
    </sheetView>
  </sheetViews>
  <sheetFormatPr defaultRowHeight="15.75" x14ac:dyDescent="0.25"/>
  <cols>
    <col min="1" max="29" width="9.140625" style="132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3</vt:i4>
      </vt:variant>
    </vt:vector>
  </HeadingPairs>
  <TitlesOfParts>
    <vt:vector size="8" baseType="lpstr">
      <vt:lpstr>INO URA USLUGE</vt:lpstr>
      <vt:lpstr>INO URA ROBE</vt:lpstr>
      <vt:lpstr>PDV</vt:lpstr>
      <vt:lpstr>PDV S</vt:lpstr>
      <vt:lpstr>Uputa</vt:lpstr>
      <vt:lpstr>'INO URA ROBE'!Podrucje_ispisa</vt:lpstr>
      <vt:lpstr>'INO URA USLUGE'!Podrucje_ispisa</vt:lpstr>
      <vt:lpstr>'PDV S'!Podrucje_ispisa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METRO servis d.o.o.</dc:creator>
  <cp:lastModifiedBy>METRO servis d.o.o.</cp:lastModifiedBy>
  <dcterms:created xsi:type="dcterms:W3CDTF">2022-01-28T11:28:01Z</dcterms:created>
  <dcterms:modified xsi:type="dcterms:W3CDTF">2022-02-10T11:05:02Z</dcterms:modified>
</cp:coreProperties>
</file>